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showInkAnnotation="0" defaultThemeVersion="124226"/>
  <mc:AlternateContent xmlns:mc="http://schemas.openxmlformats.org/markup-compatibility/2006">
    <mc:Choice Requires="x15">
      <x15ac:absPath xmlns:x15ac="http://schemas.microsoft.com/office/spreadsheetml/2010/11/ac" url="C:\Users\andrea.magyelova\Documents\Rozpočet 2021\HS\"/>
    </mc:Choice>
  </mc:AlternateContent>
  <xr:revisionPtr revIDLastSave="0" documentId="13_ncr:1_{D88C5D39-58CD-43E1-A0F2-44B24718DA3B}" xr6:coauthVersionLast="47" xr6:coauthVersionMax="47" xr10:uidLastSave="{00000000-0000-0000-0000-000000000000}"/>
  <bookViews>
    <workbookView xWindow="-120" yWindow="-120" windowWidth="38640" windowHeight="21240" xr2:uid="{00000000-000D-0000-FFFF-FFFF00000000}"/>
  </bookViews>
  <sheets>
    <sheet name="Úvod" sheetId="6" r:id="rId1"/>
    <sheet name="1.1 Vedenie mesta" sheetId="7" r:id="rId2"/>
    <sheet name="1.2 Členstvo v org.a združ." sheetId="54" r:id="rId3"/>
    <sheet name="1.3 Strategické plánovanie" sheetId="36" r:id="rId4"/>
    <sheet name="1.4 Manažment investícií" sheetId="51" r:id="rId5"/>
    <sheet name="1.5 Rozpočtovníctvo a audit" sheetId="52" r:id="rId6"/>
    <sheet name="1.6 Správa daní a poplatkov" sheetId="50" r:id="rId7"/>
    <sheet name="1.7 Kontrolná činnosť, petície" sheetId="34" r:id="rId8"/>
    <sheet name="1.8 Znalecké a porad.služby" sheetId="104" r:id="rId9"/>
    <sheet name="2.1 Propagácia a prezentácia " sheetId="38" r:id="rId10"/>
    <sheet name="2.2 Reg.,nar. a nadnár.spolupr." sheetId="41" r:id="rId11"/>
    <sheet name="2.3 Internetová komunikácia" sheetId="3" r:id="rId12"/>
    <sheet name="2.4 Mestské noviny FZ" sheetId="42" r:id="rId13"/>
    <sheet name="3.1 Správne konanie" sheetId="11" r:id="rId14"/>
    <sheet name="3.2 Činnosť samosprávnych org." sheetId="15" r:id="rId15"/>
    <sheet name="3.3 Voľby" sheetId="17" r:id="rId16"/>
    <sheet name="3.4 Majet.vysp.a spr.nehnut." sheetId="44" r:id="rId17"/>
    <sheet name="3.5 Vzdelávanie zamestnancov" sheetId="45" r:id="rId18"/>
    <sheet name="3.6 Archív,registratúra" sheetId="14" r:id="rId19"/>
    <sheet name="3.7  Mestský informačný syst." sheetId="5" r:id="rId20"/>
    <sheet name="3.8 Správa služ.mot.voz." sheetId="16" r:id="rId21"/>
    <sheet name="4.1 Matrika" sheetId="18" r:id="rId22"/>
    <sheet name="4.2 Osvedč.listín a podpis." sheetId="19" r:id="rId23"/>
    <sheet name="4.3 Evidencia obyv." sheetId="20" r:id="rId24"/>
    <sheet name="4.4 Služby podnikateľom" sheetId="55" r:id="rId25"/>
    <sheet name="4.5 Org.občianskych obradov" sheetId="21" r:id="rId26"/>
    <sheet name="4.6 Úradná tabuľa" sheetId="22" r:id="rId27"/>
    <sheet name="5.1 Ver.poriadok a bezp." sheetId="70" r:id="rId28"/>
    <sheet name="5.2 MOPS" sheetId="107" r:id="rId29"/>
    <sheet name="5.3 Kamerový systém" sheetId="74" r:id="rId30"/>
    <sheet name="5.4 Civilná ochrana" sheetId="75" r:id="rId31"/>
    <sheet name="5.5 Požiarna ochrana" sheetId="23" r:id="rId32"/>
    <sheet name="6.VPS" sheetId="79" r:id="rId33"/>
    <sheet name="7.1 Výstavba MK" sheetId="56" r:id="rId34"/>
    <sheet name="7.2 opr.a údr.MKaVP " sheetId="110" r:id="rId35"/>
    <sheet name="7.3 Údržba zelene" sheetId="111" r:id="rId36"/>
    <sheet name="8.1.1 MŠ-Óvoda Daxnerova" sheetId="85" r:id="rId37"/>
    <sheet name="8.1.2 MŠ-Óvoda Štúrova" sheetId="78" r:id="rId38"/>
    <sheet name="8.2.1ZŠ FL 64A" sheetId="84" r:id="rId39"/>
    <sheet name="8.2.2ZŠ Mocsáry" sheetId="83" r:id="rId40"/>
    <sheet name="8.2.3ZŠ Školská" sheetId="82" r:id="rId41"/>
    <sheet name="8.2.4ZŠ Koháry" sheetId="81" r:id="rId42"/>
    <sheet name="8.3 Podpora šk.d. FL64A" sheetId="108" r:id="rId43"/>
    <sheet name="8.3 Podp.šk.d.ZŠMocsáry" sheetId="115" r:id="rId44"/>
    <sheet name="8.3 Podpora šk.d. Školská1" sheetId="109" r:id="rId45"/>
    <sheet name="8.3 Podp.šk.d.ZŠKoháry" sheetId="114" r:id="rId46"/>
    <sheet name="8.4.1 ŠJpriMŠ Dax." sheetId="59" r:id="rId47"/>
    <sheet name="8.4.2 ŠJpriMŠ Štúr." sheetId="77" r:id="rId48"/>
    <sheet name="8.4.3 ŠJpriZŠ FL64A " sheetId="86" r:id="rId49"/>
    <sheet name="8.4.4 ŠJpriZŠ Školská" sheetId="87" r:id="rId50"/>
    <sheet name="8.4.5 ŠJpriZŠ Koháry" sheetId="91" r:id="rId51"/>
    <sheet name="8.5.0 ZUŠ" sheetId="76" r:id="rId52"/>
    <sheet name="8.5.1 ŠKD FL64A" sheetId="89" r:id="rId53"/>
    <sheet name="8.5.2 ŠKD Mocsáry" sheetId="90" r:id="rId54"/>
    <sheet name="8.5.3 ŠKD Školská" sheetId="88" r:id="rId55"/>
    <sheet name="8.5.4 ŚKD Koháry" sheetId="92" r:id="rId56"/>
    <sheet name="8.6 Školský úrad" sheetId="61" r:id="rId57"/>
    <sheet name="8.7 ZŠFL64A neform.v." sheetId="95" r:id="rId58"/>
    <sheet name="8.7 ZŠMocsáry neform.v." sheetId="97" r:id="rId59"/>
    <sheet name="8.7 ZŠŠkolská neform.v. " sheetId="99" r:id="rId60"/>
    <sheet name="8.7 ZŠKoháry neform.v." sheetId="93" r:id="rId61"/>
    <sheet name="9.1 Podpora šport.aktivít" sheetId="68" r:id="rId62"/>
    <sheet name="9.2 Prev.šport.areálu a ihrísk" sheetId="106" r:id="rId63"/>
    <sheet name="10.1Kult.v meste(MsKS)" sheetId="101" r:id="rId64"/>
    <sheet name="10.3Podp.kult.a spol.aktivítOZ" sheetId="103" r:id="rId65"/>
    <sheet name="10.2,4,5 HMF" sheetId="102" r:id="rId66"/>
    <sheet name="11.1 Menšie obecné služby" sheetId="67" r:id="rId67"/>
    <sheet name="11.2 Územné a stavebné konanie" sheetId="105" r:id="rId68"/>
    <sheet name="11.3 Ind.rozvoj.na z.pož." sheetId="64" r:id="rId69"/>
    <sheet name="11.4 Ochr.prír.a krajiny" sheetId="65" r:id="rId70"/>
    <sheet name="12.1 Dávky v HN" sheetId="24" r:id="rId71"/>
    <sheet name="12.2 Opat.a prepr.služba" sheetId="26" r:id="rId72"/>
    <sheet name="12.3 Org.strav.dôchodcov" sheetId="27" r:id="rId73"/>
    <sheet name="12.4 Denný stacionár" sheetId="29" r:id="rId74"/>
    <sheet name="12.5 Dotácie pre deti" sheetId="112" r:id="rId75"/>
    <sheet name="12.6 Starost.v DD Nezábudka" sheetId="30" r:id="rId76"/>
    <sheet name="12.7.1 TSP" sheetId="113" r:id="rId77"/>
    <sheet name="12.7.2 KC" sheetId="32" r:id="rId78"/>
    <sheet name="12.8 Osobitný príjemca" sheetId="28" r:id="rId79"/>
    <sheet name="13.1 Mestský úrad" sheetId="66" r:id="rId80"/>
    <sheet name="13.2 Spoločný OcÚ" sheetId="63" r:id="rId81"/>
    <sheet name="13.3 Realizácia národných proje" sheetId="69" r:id="rId82"/>
    <sheet name="Hárok1" sheetId="80" r:id="rId8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4" i="81" l="1"/>
  <c r="F44" i="81"/>
  <c r="E29" i="81"/>
  <c r="F25" i="91"/>
  <c r="E25" i="91"/>
  <c r="E24" i="27" l="1"/>
  <c r="F22" i="56"/>
  <c r="E22" i="56"/>
  <c r="F24" i="41"/>
  <c r="F43" i="79"/>
  <c r="F27" i="85" l="1"/>
  <c r="E27" i="85"/>
  <c r="F32" i="59"/>
  <c r="F27" i="78" l="1"/>
  <c r="F29" i="81"/>
  <c r="E26" i="103" l="1"/>
  <c r="E27" i="103" s="1"/>
  <c r="F26" i="103"/>
  <c r="F29" i="59" l="1"/>
  <c r="E29" i="59"/>
  <c r="F27" i="29"/>
  <c r="F28" i="78"/>
  <c r="F77" i="79"/>
  <c r="E77" i="79"/>
  <c r="F51" i="79"/>
  <c r="E51" i="79"/>
  <c r="F36" i="79"/>
  <c r="E36" i="79"/>
  <c r="E58" i="79"/>
  <c r="F61" i="79"/>
  <c r="E61" i="79"/>
  <c r="F31" i="29"/>
  <c r="F28" i="106"/>
  <c r="E28" i="106"/>
  <c r="E26" i="66"/>
  <c r="F38" i="78"/>
  <c r="F25" i="28" l="1"/>
  <c r="E28" i="64" l="1"/>
  <c r="F28" i="64"/>
  <c r="F25" i="64"/>
  <c r="F48" i="79" l="1"/>
  <c r="E48" i="79"/>
  <c r="F30" i="85" l="1"/>
  <c r="F31" i="70" l="1"/>
  <c r="E31" i="70"/>
  <c r="E25" i="95" l="1"/>
  <c r="D25" i="95"/>
  <c r="E34" i="87"/>
  <c r="F34" i="87"/>
  <c r="F23" i="42" l="1"/>
  <c r="F25" i="42" s="1"/>
  <c r="F24" i="38"/>
  <c r="E24" i="38"/>
  <c r="E26" i="38"/>
  <c r="E27" i="38" l="1"/>
  <c r="F26" i="34"/>
  <c r="F28" i="34" s="1"/>
  <c r="E26" i="34"/>
  <c r="E28" i="34" s="1"/>
  <c r="F24" i="5"/>
  <c r="F26" i="5" s="1"/>
  <c r="E24" i="5"/>
  <c r="E26" i="5" s="1"/>
  <c r="F24" i="52"/>
  <c r="F31" i="52"/>
  <c r="E31" i="52"/>
  <c r="E24" i="52"/>
  <c r="E32" i="78"/>
  <c r="F32" i="78"/>
  <c r="F30" i="112"/>
  <c r="F32" i="112" s="1"/>
  <c r="E30" i="112"/>
  <c r="E32" i="112" s="1"/>
  <c r="E26" i="97"/>
  <c r="E27" i="97" s="1"/>
  <c r="D26" i="97"/>
  <c r="D27" i="97" s="1"/>
  <c r="F34" i="59"/>
  <c r="E34" i="59"/>
  <c r="E34" i="77"/>
  <c r="F34" i="77"/>
  <c r="F36" i="102"/>
  <c r="E28" i="101"/>
  <c r="F28" i="101"/>
  <c r="F24" i="101"/>
  <c r="F25" i="105"/>
  <c r="E25" i="105"/>
  <c r="E28" i="105" s="1"/>
  <c r="F65" i="79"/>
  <c r="E65" i="79"/>
  <c r="F63" i="79"/>
  <c r="E63" i="79"/>
  <c r="E25" i="26"/>
  <c r="E27" i="26" s="1"/>
  <c r="F25" i="26"/>
  <c r="F27" i="26" s="1"/>
  <c r="E26" i="23"/>
  <c r="E26" i="69"/>
  <c r="E28" i="69" s="1"/>
  <c r="F26" i="69"/>
  <c r="F28" i="69" s="1"/>
  <c r="E26" i="63"/>
  <c r="E28" i="63" s="1"/>
  <c r="F26" i="63"/>
  <c r="F28" i="63" s="1"/>
  <c r="E28" i="66"/>
  <c r="F26" i="66"/>
  <c r="F28" i="66" s="1"/>
  <c r="E25" i="28"/>
  <c r="F27" i="28"/>
  <c r="E27" i="28"/>
  <c r="E28" i="32"/>
  <c r="E30" i="32" s="1"/>
  <c r="F28" i="32"/>
  <c r="F30" i="32" s="1"/>
  <c r="E28" i="113"/>
  <c r="E30" i="113" s="1"/>
  <c r="F28" i="113"/>
  <c r="F30" i="113" s="1"/>
  <c r="E24" i="30"/>
  <c r="E26" i="30" s="1"/>
  <c r="F24" i="30"/>
  <c r="F26" i="30" s="1"/>
  <c r="E27" i="29"/>
  <c r="E31" i="29"/>
  <c r="E32" i="29" s="1"/>
  <c r="F24" i="27"/>
  <c r="F26" i="27" s="1"/>
  <c r="E26" i="27"/>
  <c r="E25" i="24"/>
  <c r="E27" i="24" s="1"/>
  <c r="F25" i="24"/>
  <c r="F27" i="24" s="1"/>
  <c r="E24" i="65"/>
  <c r="F24" i="65"/>
  <c r="E26" i="65"/>
  <c r="F26" i="65"/>
  <c r="F27" i="65" s="1"/>
  <c r="E25" i="64"/>
  <c r="E29" i="64"/>
  <c r="F29" i="64"/>
  <c r="E27" i="105"/>
  <c r="F27" i="105"/>
  <c r="E26" i="67"/>
  <c r="F26" i="67"/>
  <c r="E28" i="67"/>
  <c r="F28" i="67"/>
  <c r="E29" i="102"/>
  <c r="E31" i="102" s="1"/>
  <c r="F29" i="102"/>
  <c r="F31" i="102" s="1"/>
  <c r="E36" i="102"/>
  <c r="E23" i="103"/>
  <c r="F23" i="103"/>
  <c r="F27" i="103" s="1"/>
  <c r="E24" i="101"/>
  <c r="E24" i="106"/>
  <c r="F24" i="106"/>
  <c r="F29" i="106" s="1"/>
  <c r="E24" i="68"/>
  <c r="E26" i="68" s="1"/>
  <c r="F24" i="68"/>
  <c r="F26" i="68" s="1"/>
  <c r="D26" i="93"/>
  <c r="D27" i="93" s="1"/>
  <c r="E26" i="93"/>
  <c r="E27" i="93" s="1"/>
  <c r="D26" i="99"/>
  <c r="E26" i="99"/>
  <c r="E26" i="61"/>
  <c r="E28" i="61" s="1"/>
  <c r="F26" i="61"/>
  <c r="F28" i="61" s="1"/>
  <c r="E27" i="92"/>
  <c r="E30" i="92" s="1"/>
  <c r="F27" i="92"/>
  <c r="F30" i="92" s="1"/>
  <c r="E33" i="92"/>
  <c r="F33" i="92"/>
  <c r="E27" i="88"/>
  <c r="E30" i="88" s="1"/>
  <c r="F27" i="88"/>
  <c r="F30" i="88" s="1"/>
  <c r="E33" i="88"/>
  <c r="F33" i="88"/>
  <c r="E27" i="90"/>
  <c r="E30" i="90" s="1"/>
  <c r="F27" i="90"/>
  <c r="F30" i="90" s="1"/>
  <c r="E33" i="90"/>
  <c r="F33" i="90"/>
  <c r="E27" i="89"/>
  <c r="E30" i="89" s="1"/>
  <c r="F27" i="89"/>
  <c r="F30" i="89" s="1"/>
  <c r="E33" i="89"/>
  <c r="F33" i="89"/>
  <c r="E27" i="76"/>
  <c r="E30" i="76" s="1"/>
  <c r="F27" i="76"/>
  <c r="F30" i="76" s="1"/>
  <c r="E36" i="76"/>
  <c r="F36" i="76"/>
  <c r="E27" i="91"/>
  <c r="E30" i="91" s="1"/>
  <c r="F27" i="91"/>
  <c r="F30" i="91" s="1"/>
  <c r="E33" i="91"/>
  <c r="F33" i="91"/>
  <c r="E27" i="87"/>
  <c r="E30" i="87" s="1"/>
  <c r="F27" i="87"/>
  <c r="F30" i="87" s="1"/>
  <c r="E27" i="86"/>
  <c r="E30" i="86" s="1"/>
  <c r="F27" i="86"/>
  <c r="F30" i="86" s="1"/>
  <c r="E33" i="86"/>
  <c r="F33" i="86"/>
  <c r="E27" i="77"/>
  <c r="E30" i="77" s="1"/>
  <c r="F27" i="77"/>
  <c r="F30" i="77" s="1"/>
  <c r="E27" i="59"/>
  <c r="E30" i="59" s="1"/>
  <c r="F27" i="59"/>
  <c r="F30" i="59" s="1"/>
  <c r="D24" i="114"/>
  <c r="D25" i="114" s="1"/>
  <c r="E24" i="114"/>
  <c r="E25" i="114" s="1"/>
  <c r="E24" i="109"/>
  <c r="E27" i="109" s="1"/>
  <c r="F24" i="109"/>
  <c r="F27" i="109" s="1"/>
  <c r="E30" i="109"/>
  <c r="F30" i="109"/>
  <c r="D24" i="115"/>
  <c r="E24" i="115"/>
  <c r="E24" i="108"/>
  <c r="E25" i="108" s="1"/>
  <c r="F24" i="108"/>
  <c r="F25" i="108" s="1"/>
  <c r="E28" i="108"/>
  <c r="F28" i="108"/>
  <c r="E27" i="81"/>
  <c r="E30" i="81" s="1"/>
  <c r="F27" i="81"/>
  <c r="F30" i="81" s="1"/>
  <c r="E27" i="82"/>
  <c r="E29" i="82" s="1"/>
  <c r="F27" i="82"/>
  <c r="F29" i="82" s="1"/>
  <c r="E34" i="82"/>
  <c r="F34" i="82"/>
  <c r="E27" i="83"/>
  <c r="E29" i="83" s="1"/>
  <c r="F27" i="83"/>
  <c r="F29" i="83" s="1"/>
  <c r="E35" i="83"/>
  <c r="F35" i="83"/>
  <c r="E27" i="84"/>
  <c r="E29" i="84" s="1"/>
  <c r="F27" i="84"/>
  <c r="F29" i="84" s="1"/>
  <c r="E33" i="84"/>
  <c r="F33" i="84"/>
  <c r="E28" i="78"/>
  <c r="E38" i="78"/>
  <c r="E28" i="85"/>
  <c r="E31" i="85" s="1"/>
  <c r="F28" i="85"/>
  <c r="F31" i="85" s="1"/>
  <c r="E35" i="85"/>
  <c r="F35" i="85"/>
  <c r="E24" i="111"/>
  <c r="F24" i="111"/>
  <c r="F27" i="111" s="1"/>
  <c r="E26" i="111"/>
  <c r="F26" i="111"/>
  <c r="E24" i="110"/>
  <c r="F24" i="110"/>
  <c r="E23" i="56"/>
  <c r="F23" i="56"/>
  <c r="E28" i="56"/>
  <c r="F28" i="56"/>
  <c r="E27" i="79"/>
  <c r="F27" i="79"/>
  <c r="E33" i="79"/>
  <c r="F33" i="79"/>
  <c r="E39" i="79"/>
  <c r="F39" i="79"/>
  <c r="F45" i="79"/>
  <c r="E45" i="79"/>
  <c r="E54" i="79"/>
  <c r="F54" i="79"/>
  <c r="E68" i="79"/>
  <c r="F68" i="79"/>
  <c r="E71" i="79"/>
  <c r="F71" i="79"/>
  <c r="E74" i="79"/>
  <c r="F74" i="79"/>
  <c r="E24" i="23"/>
  <c r="F24" i="23"/>
  <c r="F26" i="23"/>
  <c r="E24" i="75"/>
  <c r="E26" i="75" s="1"/>
  <c r="F24" i="75"/>
  <c r="F26" i="75" s="1"/>
  <c r="E24" i="74"/>
  <c r="F24" i="74"/>
  <c r="E27" i="74"/>
  <c r="F27" i="74"/>
  <c r="E27" i="107"/>
  <c r="F27" i="107"/>
  <c r="F30" i="107" s="1"/>
  <c r="E29" i="107"/>
  <c r="F29" i="107"/>
  <c r="E27" i="70"/>
  <c r="F27" i="70"/>
  <c r="E29" i="70"/>
  <c r="F29" i="70"/>
  <c r="E25" i="21"/>
  <c r="E27" i="21" s="1"/>
  <c r="F25" i="21"/>
  <c r="F27" i="21" s="1"/>
  <c r="E23" i="55"/>
  <c r="E25" i="55" s="1"/>
  <c r="F23" i="55"/>
  <c r="F25" i="55"/>
  <c r="E27" i="20"/>
  <c r="E29" i="20" s="1"/>
  <c r="F27" i="20"/>
  <c r="F29" i="20" s="1"/>
  <c r="E27" i="18"/>
  <c r="E29" i="18" s="1"/>
  <c r="F27" i="18"/>
  <c r="F29" i="18" s="1"/>
  <c r="E28" i="16"/>
  <c r="F28" i="16"/>
  <c r="E31" i="16"/>
  <c r="F31" i="16"/>
  <c r="E24" i="45"/>
  <c r="E26" i="45" s="1"/>
  <c r="F24" i="45"/>
  <c r="F26" i="45" s="1"/>
  <c r="E25" i="44"/>
  <c r="F25" i="44"/>
  <c r="E28" i="44"/>
  <c r="F28" i="44"/>
  <c r="E26" i="17"/>
  <c r="E28" i="17" s="1"/>
  <c r="F26" i="17"/>
  <c r="F28" i="17" s="1"/>
  <c r="E25" i="15"/>
  <c r="E27" i="15" s="1"/>
  <c r="F25" i="15"/>
  <c r="F27" i="15" s="1"/>
  <c r="E23" i="42"/>
  <c r="E25" i="42" s="1"/>
  <c r="E25" i="41"/>
  <c r="E27" i="41" s="1"/>
  <c r="F25" i="41"/>
  <c r="F27" i="41" s="1"/>
  <c r="F26" i="38"/>
  <c r="F27" i="38" s="1"/>
  <c r="E24" i="104"/>
  <c r="E26" i="104" s="1"/>
  <c r="F24" i="104"/>
  <c r="F26" i="104" s="1"/>
  <c r="E23" i="50"/>
  <c r="E25" i="50" s="1"/>
  <c r="F23" i="50"/>
  <c r="F25" i="50" s="1"/>
  <c r="E23" i="51"/>
  <c r="F23" i="51"/>
  <c r="E27" i="51"/>
  <c r="F27" i="51"/>
  <c r="E23" i="36"/>
  <c r="E25" i="36" s="1"/>
  <c r="F23" i="36"/>
  <c r="F25" i="36" s="1"/>
  <c r="J22" i="54"/>
  <c r="J26" i="54" s="1"/>
  <c r="I26" i="54"/>
  <c r="E24" i="7"/>
  <c r="E26" i="7" s="1"/>
  <c r="F24" i="7"/>
  <c r="F26" i="7" s="1"/>
  <c r="E27" i="65" l="1"/>
  <c r="E27" i="23"/>
  <c r="E56" i="79"/>
  <c r="F29" i="67"/>
  <c r="F27" i="23"/>
  <c r="E27" i="110"/>
  <c r="F78" i="79"/>
  <c r="E78" i="79"/>
  <c r="E29" i="101"/>
  <c r="E27" i="111"/>
  <c r="F32" i="29"/>
  <c r="E32" i="16"/>
  <c r="F32" i="70"/>
  <c r="E32" i="70"/>
  <c r="F28" i="74"/>
  <c r="E33" i="78"/>
  <c r="F29" i="44"/>
  <c r="E29" i="44"/>
  <c r="E29" i="67"/>
  <c r="E29" i="56"/>
  <c r="F32" i="52"/>
  <c r="F37" i="102"/>
  <c r="F56" i="79"/>
  <c r="F27" i="110"/>
  <c r="E30" i="107"/>
  <c r="F33" i="78"/>
  <c r="E37" i="102"/>
  <c r="F28" i="105"/>
  <c r="E28" i="74"/>
  <c r="F28" i="51"/>
  <c r="E32" i="52"/>
  <c r="F29" i="101"/>
  <c r="E29" i="106"/>
  <c r="F32" i="16"/>
  <c r="E28" i="51"/>
  <c r="F29" i="56"/>
  <c r="E80" i="79" l="1"/>
  <c r="F80" i="7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4" authorId="0" shapeId="0" xr:uid="{00000000-0006-0000-2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4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5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6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7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3" authorId="0" shapeId="0" xr:uid="{00000000-0006-0000-2A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5" authorId="0" shapeId="0" xr:uid="{00000000-0006-0000-2C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2E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2" authorId="0" shapeId="0" xr:uid="{00000000-0006-0000-2F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0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9" authorId="0" shapeId="0" xr:uid="{00000000-0006-0000-31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38" authorId="0" shapeId="0" xr:uid="{00000000-0006-0000-3200-000001000000}">
      <text>
        <r>
          <rPr>
            <b/>
            <sz val="9"/>
            <color indexed="81"/>
            <rFont val="Segoe UI"/>
            <family val="2"/>
            <charset val="238"/>
          </rPr>
          <t>ANTALOVÁ Emese:</t>
        </r>
        <r>
          <rPr>
            <sz val="9"/>
            <color indexed="81"/>
            <rFont val="Segoe UI"/>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ANTALOVÁ Emese</author>
  </authors>
  <commentList>
    <comment ref="I49" authorId="0" shapeId="0" xr:uid="{00000000-0006-0000-3300-000001000000}">
      <text>
        <r>
          <rPr>
            <b/>
            <sz val="9"/>
            <color indexed="81"/>
            <rFont val="Segoe UI"/>
            <family val="2"/>
            <charset val="238"/>
          </rPr>
          <t>ANTALOVÁ Emese:</t>
        </r>
        <r>
          <rPr>
            <sz val="9"/>
            <color indexed="81"/>
            <rFont val="Segoe UI"/>
            <family val="2"/>
            <charset val="238"/>
          </rPr>
          <t xml:space="preserve">
</t>
        </r>
      </text>
    </comment>
  </commentList>
</comments>
</file>

<file path=xl/sharedStrings.xml><?xml version="1.0" encoding="utf-8"?>
<sst xmlns="http://schemas.openxmlformats.org/spreadsheetml/2006/main" count="4855" uniqueCount="1251">
  <si>
    <t>Program</t>
  </si>
  <si>
    <t>Výška čerpania spolu</t>
  </si>
  <si>
    <t>Schválený rozpočet spolu</t>
  </si>
  <si>
    <t>názov</t>
  </si>
  <si>
    <t>1. Vstupné údaje</t>
  </si>
  <si>
    <t xml:space="preserve">2. Finančné plnenie </t>
  </si>
  <si>
    <t>EK</t>
  </si>
  <si>
    <t>FK</t>
  </si>
  <si>
    <t>Druh výdavku</t>
  </si>
  <si>
    <t>Aktuálny rozpočet</t>
  </si>
  <si>
    <t>Plnenie</t>
  </si>
  <si>
    <t>Spolu bežné výdavky</t>
  </si>
  <si>
    <t>Spolu kapitálové výdavky</t>
  </si>
  <si>
    <t>SPOLU</t>
  </si>
  <si>
    <t xml:space="preserve">3. Programové plnenie </t>
  </si>
  <si>
    <t>Merateľný ukazovateľ</t>
  </si>
  <si>
    <t xml:space="preserve">Komentár </t>
  </si>
  <si>
    <t>Porovnanie plánovaných a dosiahnutých výstupov a výsledkov, vrátane posúdenia prípadného nerovnomerného vecného plnenia vo vzťahu k vynaloženým výdavkom.</t>
  </si>
  <si>
    <t>Vypracoval, dňa</t>
  </si>
  <si>
    <t>Schválil, dňa</t>
  </si>
  <si>
    <t>Aktuálny rozpočet spolu</t>
  </si>
  <si>
    <t>Útvar</t>
  </si>
  <si>
    <t xml:space="preserve">Cieľ </t>
  </si>
  <si>
    <t>Výdavky</t>
  </si>
  <si>
    <t>kód</t>
  </si>
  <si>
    <t>Rozpočtová alebo príspevková organizácia</t>
  </si>
  <si>
    <t>Zodpovedný</t>
  </si>
  <si>
    <t>Aktivita</t>
  </si>
  <si>
    <t>tis. €</t>
  </si>
  <si>
    <t xml:space="preserve">Návrhy na operatívne riešenie nedostatkov </t>
  </si>
  <si>
    <t>Propagácia a prezentácia</t>
  </si>
  <si>
    <t>Internetová komunikácia</t>
  </si>
  <si>
    <t>Interné služby</t>
  </si>
  <si>
    <t>áno</t>
  </si>
  <si>
    <t xml:space="preserve">Zvýšiť návštevnosť stránky mesta </t>
  </si>
  <si>
    <t>Na stránke sú k dispozícii vždy aktuálne (aktualizované) informácie</t>
  </si>
  <si>
    <t xml:space="preserve">Zabezpečiť výkonné informačné prostredie pre zamestnancov mesta </t>
  </si>
  <si>
    <t xml:space="preserve">Zabezpečiť kopírovaciu a telekomunikačnú techniku pre efektívnu prácu zamestnancov mesta </t>
  </si>
  <si>
    <t xml:space="preserve">Počet spravovaných kopírovacích strojov </t>
  </si>
  <si>
    <t xml:space="preserve">Počet spravovaných telefónnych prípojok </t>
  </si>
  <si>
    <t xml:space="preserve">Počet používaných mobilných telefónov </t>
  </si>
  <si>
    <t>Mestský informačný systém</t>
  </si>
  <si>
    <t>RO alebo PO</t>
  </si>
  <si>
    <t>MESTO FIĽAKOVO</t>
  </si>
  <si>
    <t>PROGRAMOVÉHO ROZPOČTU MESTA</t>
  </si>
  <si>
    <t>Mgr. Attila Agócs, PhD.</t>
  </si>
  <si>
    <t>primátor mesta</t>
  </si>
  <si>
    <t>Odd. vnútornej správy</t>
  </si>
  <si>
    <t>Mesto Fiľakovo</t>
  </si>
  <si>
    <t>Ing. Lóránt Varga, referent úseku správy mestskej informačnej siete</t>
  </si>
  <si>
    <t>Plánovanie, manažment, kontrola</t>
  </si>
  <si>
    <t>1.1</t>
  </si>
  <si>
    <t>Primátor mesta</t>
  </si>
  <si>
    <t>610</t>
  </si>
  <si>
    <t>Mzdy</t>
  </si>
  <si>
    <t>Tovary a služby</t>
  </si>
  <si>
    <t>Bežné transfery</t>
  </si>
  <si>
    <t>Odvody</t>
  </si>
  <si>
    <t xml:space="preserve">Zabezpečiť aktívnu reprezentáciu mesta Fiľakovo doma aj v zahraničí  </t>
  </si>
  <si>
    <t>Počet návštev v partnerských mestách</t>
  </si>
  <si>
    <t>Počet návštev z partnerských miest</t>
  </si>
  <si>
    <t>Počet operatívnych porád vedenia mesta</t>
  </si>
  <si>
    <t>týždenne</t>
  </si>
  <si>
    <t>Počet gremiálnych porád vedenia mesta s vedúcimi oddelení a riaditeľmi príspevkových organizácií</t>
  </si>
  <si>
    <t>Oddelenie vnútornej správy</t>
  </si>
  <si>
    <t>JUDr. Norbert Gecso, vedúci oddelenia vnútornej správy</t>
  </si>
  <si>
    <t>Transfery</t>
  </si>
  <si>
    <t>x</t>
  </si>
  <si>
    <t>3.1</t>
  </si>
  <si>
    <t>Správne konanie</t>
  </si>
  <si>
    <t>Zabezpečiť účinný výkon rozhodnutí v správnom konaní</t>
  </si>
  <si>
    <t>Percento vymožených peňažných plnení z uložených sakcií</t>
  </si>
  <si>
    <t>Počet spravovaných budov</t>
  </si>
  <si>
    <t>Archív, registratúra</t>
  </si>
  <si>
    <t xml:space="preserve">Zabezpečiť vybavenie prijatých podnetov
minimalizovať počet odvolaní podaných proti rozhodnutiam mesta ako správneho orgánu
</t>
  </si>
  <si>
    <t>Percento vybavených podnetov z podaných podnerov</t>
  </si>
  <si>
    <t>JUDr. Norbert Gecso, vedúci odd. vnútornej správy</t>
  </si>
  <si>
    <t>Efektívne zabezpečenie plnenia zákonných požiadaviek na správu registratúry a archiváciu dokumentov pochádzajúcich z činnosti samosprávy</t>
  </si>
  <si>
    <t>Počet evidovaných záznamov</t>
  </si>
  <si>
    <t>Počet odovzdaných záznamov do predarchívnej starostlivosti</t>
  </si>
  <si>
    <t>Činnosť samosprávnych orgánov</t>
  </si>
  <si>
    <t>Zabezpečiť plynulú a pravidelnú činnosť orgánov mesta</t>
  </si>
  <si>
    <t>Prednostka MsÚ</t>
  </si>
  <si>
    <t>PhDr. Andrea Mágyelová</t>
  </si>
  <si>
    <t>Zabezpečiť bezproblémové, flexibilné a bezpečné fungovanie vozového parku mesta</t>
  </si>
  <si>
    <t>Dodržaná povinnosť preskúšania vodičov</t>
  </si>
  <si>
    <t>Dodržaná bezpečnosť prevádzky vozidla pravidelnými prehliadkami</t>
  </si>
  <si>
    <t>Dodržanie hospodárnosti pri využívaní služobných vozidiel</t>
  </si>
  <si>
    <t>3.5</t>
  </si>
  <si>
    <t>Voľby</t>
  </si>
  <si>
    <t>Služby pre občanov</t>
  </si>
  <si>
    <t>4.1</t>
  </si>
  <si>
    <t>Činnosť matriky</t>
  </si>
  <si>
    <t>Priemerný počet úkonov  (spracovanie zmien v osob.údajoch, vydávanie osvedčení, štatistické hlásenia), vykonaných matrikou za rok</t>
  </si>
  <si>
    <t>Predpokladaný počet zápisov v matričných knihách  za rok</t>
  </si>
  <si>
    <t>4.2</t>
  </si>
  <si>
    <t>Osvedčovanie listín a podpisov</t>
  </si>
  <si>
    <t>Zabezpečiť rýchle a kvalitné osvedčovanie listín a podpisov podľa požiadaviek klientov</t>
  </si>
  <si>
    <t>Predpokladaný počet osvedčení podpisov za rok</t>
  </si>
  <si>
    <t>Predpokladaný počet osvedčených kópií listín za rok</t>
  </si>
  <si>
    <t>4.3</t>
  </si>
  <si>
    <t>Evidencia obyvateľstva</t>
  </si>
  <si>
    <t>ROalebo PO</t>
  </si>
  <si>
    <t>Zabezpečiť vedenie evidencie obyvateľstva a podávanie hlásení v súlade s právnou úpravou</t>
  </si>
  <si>
    <t xml:space="preserve">Súčinnosť s orgánmi činnými v trestnom konaní a exekútormi </t>
  </si>
  <si>
    <t>Služby občanom</t>
  </si>
  <si>
    <t>Organizácia občianskych obradov</t>
  </si>
  <si>
    <t>Dôstojný priebeh všetkých druhov občianskych obradov</t>
  </si>
  <si>
    <t>Služby občanov</t>
  </si>
  <si>
    <t>Úradná tabuľa</t>
  </si>
  <si>
    <t>Rýchle a širokej verejnosti dostupné zverejňovanie aktuálnych informácií pre občanov</t>
  </si>
  <si>
    <t>Doba aktualizácie úradnej tabule</t>
  </si>
  <si>
    <t>max. 3 prac. dni</t>
  </si>
  <si>
    <t>1 prac. deň</t>
  </si>
  <si>
    <t>Minimalizovať riziko vzniku požiarov na území mesta v objektoch PO a FO patriacich do kontrolnej činnosti mesta, pripravenosť DHZM zasahovať pri požiaroch</t>
  </si>
  <si>
    <t>Počet vytvorených preventívnych hliadok</t>
  </si>
  <si>
    <t>Počet vykonaných kontrol</t>
  </si>
  <si>
    <t>Sociálne služby</t>
  </si>
  <si>
    <t>12.1</t>
  </si>
  <si>
    <t>Zmierniť následky náhlej hmotnej núdze občanov poskytnutím jednorázovej sociálnej dávky</t>
  </si>
  <si>
    <t>Počet poberateľov jednorazovej dávky v hmotnej núdzi</t>
  </si>
  <si>
    <t>5</t>
  </si>
  <si>
    <t>12.3</t>
  </si>
  <si>
    <t>12.4</t>
  </si>
  <si>
    <t>Zabezpečiť pomoc pri vykonávaní bežných životných úkonov a kontakt so spoločenským prostredím starým a zdravotne postihnutým občanom</t>
  </si>
  <si>
    <t>Poukázanie príspevku na sociálnu službu neziskovej organizácii</t>
  </si>
  <si>
    <t>mesačne</t>
  </si>
  <si>
    <t>Organizovanie stravovania dôchodcov</t>
  </si>
  <si>
    <t>Zabezpečiť výhodnejšie podmienky pre stravovanie starých a zdravotne postihnutých občanov</t>
  </si>
  <si>
    <t>Priemerný počet poberateľov služby za rok</t>
  </si>
  <si>
    <t>Osobitný príjemca</t>
  </si>
  <si>
    <t>Využitie prídavku na dieťa v prospech dieťaťa a zlepšenie jeho dochádzky do školy</t>
  </si>
  <si>
    <t>Počet riešených prípadov</t>
  </si>
  <si>
    <t>12.6</t>
  </si>
  <si>
    <t>Zabezpečiť podmienky pre dôstojný život , kontakty so sociálnym prostredím a kultúrne aktivity dôchodcov</t>
  </si>
  <si>
    <t>Počet členov klubu dôchodcov</t>
  </si>
  <si>
    <t>Zabezpečenie činnosti n.o. Nezábudka</t>
  </si>
  <si>
    <t>Poukázanie príspevku zo ŠR na sociálnu službu neziskovej organizácii</t>
  </si>
  <si>
    <t>Systematickou sociálnou prácou s komunitou predchádzať jej sociálnemu vylúčeniu a k zlepšeniu povedomia verejnosti vo vzťahu k tejto komunite</t>
  </si>
  <si>
    <t>Počet osídlení MR, ktorých sú realizované aktivity komunitného charakteru</t>
  </si>
  <si>
    <t>Počet osôb , ktoré využili služby sociálnych pracovníkov a ich asistentov, zamerané na SPK</t>
  </si>
  <si>
    <t>Kontrolná činnosť, petície, sťažnosti</t>
  </si>
  <si>
    <t>Hlavný kontrolór</t>
  </si>
  <si>
    <t xml:space="preserve">Zabezpečiť účinnú kontrolu plnenia úloh samosprávy </t>
  </si>
  <si>
    <t>Zabezpečiť vybavenie všetkých petícií, sťažností a podaní</t>
  </si>
  <si>
    <t>Počet plánovaných kontrol, spracovaných stanovísk a previerok  za rok</t>
  </si>
  <si>
    <t>Percento vybavených petícií a sťažností v termíne zo všetkých podaní petícií a sťažností patriacich do kompetencie mesta</t>
  </si>
  <si>
    <t>Prednostka MsÚ vo Fiľakove</t>
  </si>
  <si>
    <t>1.3</t>
  </si>
  <si>
    <t>1.5</t>
  </si>
  <si>
    <t>Ing. arch. Erika Anderková, vedúca referátu stratégie a rozvoja</t>
  </si>
  <si>
    <t>Oddelenie výstavby, ŽP a stratégie rozvoja, Referát stratégie a rozvoja</t>
  </si>
  <si>
    <t>Rek. a modernizácia</t>
  </si>
  <si>
    <t>Zabezpečiť kontinuitu rozvoja mesta Fiľakovo</t>
  </si>
  <si>
    <t xml:space="preserve">Počet pripravených projektov a žiadostí na získanie cudzích zdrojov za rok </t>
  </si>
  <si>
    <t>Počet podaných projektov a žiadostí na získanie cudzích zdrojov za rok</t>
  </si>
  <si>
    <t>% schválených projektov zo všetk podaných  projektov</t>
  </si>
  <si>
    <t>1.6</t>
  </si>
  <si>
    <t>Zabezpečiť urbanistický rozvoj mesta v súlade so záujmami mesta a potrebami obyvateľov</t>
  </si>
  <si>
    <t>Pružná spolupráca s verejnosťou</t>
  </si>
  <si>
    <t>2.1</t>
  </si>
  <si>
    <t>Propagácia a prezentácia mesta</t>
  </si>
  <si>
    <t>Odborná spolupráca pri vydávaní propagačných materiálov o meste Fiľakovo</t>
  </si>
  <si>
    <t>Prezentovať úspechy mesta Fiľakovo</t>
  </si>
  <si>
    <t>Udržiavať aktuálnosť webovej stránky mesta</t>
  </si>
  <si>
    <t>2x</t>
  </si>
  <si>
    <t>3</t>
  </si>
  <si>
    <t>2</t>
  </si>
  <si>
    <t>2.4</t>
  </si>
  <si>
    <t xml:space="preserve">Počet vypracovaných projektov za rok </t>
  </si>
  <si>
    <t>% úspešných projektov</t>
  </si>
  <si>
    <t>Počet  prijatých návštev z partnerských miest</t>
  </si>
  <si>
    <t>Počet návštev v partnerských mestách za rok</t>
  </si>
  <si>
    <t xml:space="preserve">Spoločné rozvojové projekty s partnerskými mestami 
</t>
  </si>
  <si>
    <t>Mestské noviny - Fiľakovské zvesti</t>
  </si>
  <si>
    <t>Periodicita vydania za rok</t>
  </si>
  <si>
    <t>Zabezpečiť pravidelnú a širokú informovanosť občanov mesta o činnosti samosprávy a živote mesta</t>
  </si>
  <si>
    <t>Počet výtlačkov za rok</t>
  </si>
  <si>
    <t>% vysporiadaných nehnuteľností potrebných na realizáciu zámerov mesta a požiadaviek oprávnených osôb</t>
  </si>
  <si>
    <t>Nákup pozemkov</t>
  </si>
  <si>
    <t>Vzdelávanie zamestnancov</t>
  </si>
  <si>
    <t xml:space="preserve">PhDr. Andrea Mágyelová, prednostka MsÚ </t>
  </si>
  <si>
    <t>Zvýšiť kvalifikáciu, odborné zručnosti a aktuálnosť vedomostí zamestnancov mesta</t>
  </si>
  <si>
    <t>Priemerný počet externých školení a odborných seminárov  na 1 zamestnanca za rok</t>
  </si>
  <si>
    <t>4.5</t>
  </si>
  <si>
    <t>Oddelenie ekonomiky a majetku mesta, Referát miestnych daní a poplatkov</t>
  </si>
  <si>
    <t>Ing. Zoltán Varga - vedúci oddelenia</t>
  </si>
  <si>
    <t>Počet vydaných rybárskych lístkov</t>
  </si>
  <si>
    <t>Služby podnikateľom</t>
  </si>
  <si>
    <t>Čas potrebný na vydanie rozhodnutia od podania žiadosti, u ktorých nie sú pre konanie potrebné ďalšie stanoviská</t>
  </si>
  <si>
    <t>max. 15 dní</t>
  </si>
  <si>
    <t>Počet videohier</t>
  </si>
  <si>
    <t>Zabezpečiť rýchle administratívne úkony podľa požiadaviek právnických a fyzických osôb</t>
  </si>
  <si>
    <t>Mesto, RO, PO</t>
  </si>
  <si>
    <t>Informácia o splnení cieľov s využitím porovnania plánovaných a dosiahnutých hodnôt merateľných ukazovateľov s dôrazom na efektívnosť a účinnosť.V prípade existencie porovnateľných údajov porovnanie efektívnosti a účinnosti</t>
  </si>
  <si>
    <t xml:space="preserve">Návrhy na riešenie nedostatkov </t>
  </si>
  <si>
    <t>Počet vydaných rozhodnutí za užívanie VP</t>
  </si>
  <si>
    <t>Zvýšiť príjmy rozpočtu mesta vymáhaním daňových nedoplatkov</t>
  </si>
  <si>
    <t>Počet vydaných rozhodnutí pre FO</t>
  </si>
  <si>
    <t>Počet vydaných rozhodnutí pre PO a FO podnikateľov</t>
  </si>
  <si>
    <t>Počet zdanených stavieb (RD, garáže, sklady, ost.)</t>
  </si>
  <si>
    <t>Počet zdanených bytov</t>
  </si>
  <si>
    <t>20</t>
  </si>
  <si>
    <t>1.7</t>
  </si>
  <si>
    <t>Manažment investícií</t>
  </si>
  <si>
    <t>Oddelenie výstavby, ŽP a stratégie rozvoja</t>
  </si>
  <si>
    <t>Ing. Ivan Vanko, vedúci oddelenia</t>
  </si>
  <si>
    <t>Obstaranie podkladov k realizácii stavieb a ich realizácia výstavby podľa určených priorít inv. činnosti mesta</t>
  </si>
  <si>
    <t>Počet zabezpečených územných rozhodnutí (ÚR)</t>
  </si>
  <si>
    <t xml:space="preserve">Počet zabezpečených stavebných povolení (SP) </t>
  </si>
  <si>
    <t>Počet zabezpečených kolaudačných rozhodnutí (KR)</t>
  </si>
  <si>
    <t>1</t>
  </si>
  <si>
    <t>Realizácia výstavby stavieb podľa určených priorít inv. činnosti mesta</t>
  </si>
  <si>
    <t>Počet odovzdaných stavieb do užívania, úspešne realizované stavby vyjadrené v %</t>
  </si>
  <si>
    <t>Príprava a zabezpečenie kvalitných podkladov vo forme realizačnej projektovej dokumentácie pre plánované rozvojové zámery mesta</t>
  </si>
  <si>
    <t>Počet pripravených stavieb na realizáciu vyjadrené v %</t>
  </si>
  <si>
    <t>Zabezpečenie podkaldov pre projekčné práce plánovaných investičných akcii v bežnom plánovacom období a pre výhľadové obdobie a záverečné odovzdanie realizovaných stavieb</t>
  </si>
  <si>
    <r>
      <t xml:space="preserve">Percentuálny pomer medzi celkovými plánovaními a celkovými skutočnými nákladmi začatých, realizovaných a odovzadných stavieb </t>
    </r>
    <r>
      <rPr>
        <i/>
        <u/>
        <sz val="8"/>
        <rFont val="Arial CE"/>
        <charset val="238"/>
      </rPr>
      <t xml:space="preserve">(Pozn.: ak skutočná hodnota v %-ách je menšia ako plánovaná hodnota, to znamená, že po vykonaní verejného obstarávania zmluvné ceny boli nižšie ako predpokladaná honota zákazky. Toto platí aj opačne.) </t>
    </r>
    <r>
      <rPr>
        <sz val="8"/>
        <rFont val="Arial CE"/>
        <charset val="238"/>
      </rPr>
      <t xml:space="preserve">  </t>
    </r>
  </si>
  <si>
    <t>Počet geometrických plánov a dĺžka vytýčených merných jednotiek</t>
  </si>
  <si>
    <t>1.8</t>
  </si>
  <si>
    <t>Bc. Erika Szabová - vedúca referátu</t>
  </si>
  <si>
    <t>Splácanie úrokov...</t>
  </si>
  <si>
    <t xml:space="preserve">Počet vykonaných hodnotení , monitoringov programového rozpočtu za rok </t>
  </si>
  <si>
    <t>Áno</t>
  </si>
  <si>
    <t>Spolu finančné operácie</t>
  </si>
  <si>
    <t>Pripraviť rozpočet na schválenie pre MZ do konca kalendárneho roka</t>
  </si>
  <si>
    <t>Vypracovanie záverečného účtu mesta a jeho predloženie MZ v zákonom stanovenej lehote</t>
  </si>
  <si>
    <t>Vypracovanie výročnej správy mesta a jej predloženie MZ v zákonom stanovenej lehote</t>
  </si>
  <si>
    <t>Oddelenie ekonomiky a majetku mesta, Referát ekonomiky</t>
  </si>
  <si>
    <t>Členstvo v organizáciách a združeniach</t>
  </si>
  <si>
    <t>Členské príspevky</t>
  </si>
  <si>
    <t>Počet organizácií a združení, v ktorých je mesto členom</t>
  </si>
  <si>
    <t>Zabezpečiť účasť mesta v regionálnych organizáciách a združeniach</t>
  </si>
  <si>
    <t>Zabezpečiť účasť mesta v celoštátnych organizáciách a združeniach</t>
  </si>
  <si>
    <t>4.4</t>
  </si>
  <si>
    <t xml:space="preserve">Zabezpečiť pre občanov službu prideľovania súpisného čísla </t>
  </si>
  <si>
    <t>max. 30 dní</t>
  </si>
  <si>
    <t>Rozšíriť sieť kvalitných miestnych komunikácií v meste</t>
  </si>
  <si>
    <t>Plocha obnovených komunikácií za rok v m2</t>
  </si>
  <si>
    <t>PD</t>
  </si>
  <si>
    <t>8</t>
  </si>
  <si>
    <t>Vzdelávanie</t>
  </si>
  <si>
    <t>Materské školy</t>
  </si>
  <si>
    <t>Príjmy</t>
  </si>
  <si>
    <t>Druh príjmu</t>
  </si>
  <si>
    <t>Spolu bežné príjmy</t>
  </si>
  <si>
    <t>Cieľ č.1</t>
  </si>
  <si>
    <t>Dosiahnuť čo najvyššiu kvalitu výchovných a vzdelávacích služieb v materskej škole</t>
  </si>
  <si>
    <t>Počet tried v MŠ</t>
  </si>
  <si>
    <t>Počet detí navštevujúcich MŠ</t>
  </si>
  <si>
    <t>Počet kvalifikovaných pedagogických zamestnancov</t>
  </si>
  <si>
    <t>17</t>
  </si>
  <si>
    <t>Komentár</t>
  </si>
  <si>
    <t xml:space="preserve">Návrhy na opertívne riešenie nedostatkov </t>
  </si>
  <si>
    <t>Cieľ č.2</t>
  </si>
  <si>
    <t>Zabezpečiť transparentné riadenie MŠ</t>
  </si>
  <si>
    <t>Počet porád zvolaných riaditeľkou pre zamestnacov MŠ</t>
  </si>
  <si>
    <t>10</t>
  </si>
  <si>
    <t>Cieľ č.4</t>
  </si>
  <si>
    <t>Zabezpečiť sponzorskú činnosť pre materskú školu</t>
  </si>
  <si>
    <t>Počet vypracovaných projektov</t>
  </si>
  <si>
    <t>Cieľ č.5</t>
  </si>
  <si>
    <t>Počet vystúpení detí v meste na rôznych podujatiach</t>
  </si>
  <si>
    <t>Cieľ č.6</t>
  </si>
  <si>
    <t>Aj naďalej zabezpečovať výmenu skúseností s partnerskými školami zo zahraničia.</t>
  </si>
  <si>
    <t>Školské stravovanie</t>
  </si>
  <si>
    <t>Režijné náklady</t>
  </si>
  <si>
    <t>Zabezpečiť kvalitné a dostupné stravovanie v školskej jedálni pri MŠ</t>
  </si>
  <si>
    <t>rozpočtová organizácia bez právnej subjektivity</t>
  </si>
  <si>
    <t>8.4</t>
  </si>
  <si>
    <t xml:space="preserve"> ŠJ Materská škola - Óvoda  Daxnerova</t>
  </si>
  <si>
    <t>Antalová Emese, vedúca ŠJ</t>
  </si>
  <si>
    <t>Upravený rozpočet spolu</t>
  </si>
  <si>
    <t xml:space="preserve">                                                                                                                   </t>
  </si>
  <si>
    <t>Zabezpečiť spoluprácu s inými inštitúciami</t>
  </si>
  <si>
    <t>8.6</t>
  </si>
  <si>
    <t>Školský úrad</t>
  </si>
  <si>
    <t>2. Finančné plnenie</t>
  </si>
  <si>
    <t>3. Programové plnenie</t>
  </si>
  <si>
    <t>Cieľ</t>
  </si>
  <si>
    <t>Zabezpečovať prenesený výkon štátnej správy na úseku školstva</t>
  </si>
  <si>
    <t>Počet pravidelne realizovaných odborno-pedagogických aktivít</t>
  </si>
  <si>
    <t>Riešiť aktuálne problémy škôl a školských zariadení v zriaďovateľskej pôsobnosti mesta</t>
  </si>
  <si>
    <t>Počet nepravidelne realizovaných aktivít na základe aktuálneho rozhodnutia mesta</t>
  </si>
  <si>
    <t>Účasť na zasadnutiach komisie školstva, priestupkovej komisie</t>
  </si>
  <si>
    <t>Návrhy na operatívne riešenie nedostatkov</t>
  </si>
  <si>
    <t>Podporná činnosť</t>
  </si>
  <si>
    <t>13.2</t>
  </si>
  <si>
    <t>Spoločný obecný úrad</t>
  </si>
  <si>
    <t>prednostaMsÚ</t>
  </si>
  <si>
    <t>, vedúci oddelenia školstva, vedúci referátu stavebného poriadku</t>
  </si>
  <si>
    <t>Zabezpečiť kvalitné fungovanie spoločného obecného úradu a delegovanie kompetencií v súlade s právnou úpravou pracovníkmi na vysokej odbornej a osobnostnej úrovni</t>
  </si>
  <si>
    <t>Vedenie personálnej a mzdovej agendy zamestnancov škôl a školských zariadení v zriaďovateľskej pôsobnosti mesta a obcí v rámci SPOcÚ</t>
  </si>
  <si>
    <t>Vedenie účtovnej agendy škôl a školských zariadení v zriaďovateľskej pôsobnosti mesta</t>
  </si>
  <si>
    <t>Zabezpečiť efektívny a kvalitný výkon rozhodovacej činnosti v oblasti stavebného poriadku – prenesená kompetencia</t>
  </si>
  <si>
    <t>Počet potencionálnych žiadateľov</t>
  </si>
  <si>
    <t>Zabezpečiť efektívny a kvalitný výkon rozhodovacej činnosti pri výkone pôsobnosti špec. stav. úradu pre miestne komunikácie a účelové komunikácie – prenesená kompetencia</t>
  </si>
  <si>
    <t>Počet prijatých podnetov a vykonaných kontrol (stavebných dohľadov)</t>
  </si>
  <si>
    <t>11.3</t>
  </si>
  <si>
    <t>Prostredie pre život</t>
  </si>
  <si>
    <t xml:space="preserve">Rut. a štand. údržba </t>
  </si>
  <si>
    <t xml:space="preserve">Operatívne riešenie vzniknutých potrieb a požiadaviek občanov </t>
  </si>
  <si>
    <t>Percento uspokojenýh požiadviek občanov z celkového počtu vznesených požiadaviek</t>
  </si>
  <si>
    <t>11.4</t>
  </si>
  <si>
    <t>Ochrana prírody a krajiny</t>
  </si>
  <si>
    <t>Zachovanie zelene v meste cielenou reguláciou výrubu drevín</t>
  </si>
  <si>
    <t>13.1</t>
  </si>
  <si>
    <t>Mestský úrad</t>
  </si>
  <si>
    <t>Zabezpečiť kvalitné fungovanie mestského úradu a vybavovanie záležitostí občanov v súlade s právnou úpravou pracovníkmi na vysokej odbornej a osobnostnej úrovni</t>
  </si>
  <si>
    <t xml:space="preserve">Počet sťažností na postup zamestnancov MsÚ
od občanov
</t>
  </si>
  <si>
    <t>Zlepšiť úroveň čistoty a poriadku na verejných priestranstvách v meste</t>
  </si>
  <si>
    <t>Celková plocha miestnych komunikácií udržiavaných UoZ v km</t>
  </si>
  <si>
    <t>Transfer</t>
  </si>
  <si>
    <t>11.1</t>
  </si>
  <si>
    <t>Šport</t>
  </si>
  <si>
    <t>9.1</t>
  </si>
  <si>
    <t>Podpora športových aktivít</t>
  </si>
  <si>
    <t>FTC, Komisia športu a mládeže</t>
  </si>
  <si>
    <t>Komisia športu a mládeže</t>
  </si>
  <si>
    <t>Počet zorganizovaných športových podujatí za rok</t>
  </si>
  <si>
    <t>13.3</t>
  </si>
  <si>
    <t>Realizácia národných projektov</t>
  </si>
  <si>
    <t>Zapájať sa do národných projektov smerujúcich k zvýšeniu zamestnanosti a sociálnych istôt občanov mesta</t>
  </si>
  <si>
    <t>Počet osôb zainteresovaných do projektov implementovaných mestom</t>
  </si>
  <si>
    <t>5.1</t>
  </si>
  <si>
    <t xml:space="preserve">Mestská polícia </t>
  </si>
  <si>
    <t>Minimalizovať protispoločenskú činnosť aktívnym prístupom hliadok mestskej polície</t>
  </si>
  <si>
    <t>Celkový počet príslušníkov MsP</t>
  </si>
  <si>
    <t>Celkový počet prípadov</t>
  </si>
  <si>
    <t>Počet uložených pokút</t>
  </si>
  <si>
    <t>Počet napomenutí</t>
  </si>
  <si>
    <t>9</t>
  </si>
  <si>
    <t>Eliminovať vytváranie čiernych skládok</t>
  </si>
  <si>
    <t>Počet zistených páchateľov</t>
  </si>
  <si>
    <t>5.2</t>
  </si>
  <si>
    <t>Počet uskutočnených prednášok za rok</t>
  </si>
  <si>
    <t>Počet účastníkov prednášok spolu</t>
  </si>
  <si>
    <t>Počet odprednášaných hodín za rok</t>
  </si>
  <si>
    <t>Zvýšiť právne vedomie občanov mesta preventívnym pôsobním na deti a mládež, obmedziť protispoločenskú činnosť</t>
  </si>
  <si>
    <t>5.4</t>
  </si>
  <si>
    <t>Minimalizovať protispoločenskú činnosť v spolupráci s obyvateľmi mesta</t>
  </si>
  <si>
    <t>5.5</t>
  </si>
  <si>
    <t>5.3</t>
  </si>
  <si>
    <r>
      <t>%</t>
    </r>
    <r>
      <rPr>
        <sz val="8"/>
        <rFont val="Arial CE"/>
        <charset val="238"/>
      </rPr>
      <t xml:space="preserve"> objasnených protispoločenských činností, ktoré boli objasnené za pomoci kamerového systému</t>
    </r>
  </si>
  <si>
    <t>Zvýšiť pasívnu bezpečnosť mesta</t>
  </si>
  <si>
    <t>Civilná ochrana</t>
  </si>
  <si>
    <t>zástupca primátora</t>
  </si>
  <si>
    <t>Zabezpečiť ochranu obyvateľov pri mimoriadnych udalostiach</t>
  </si>
  <si>
    <t>Aktualizácia CO dokumentácie</t>
  </si>
  <si>
    <t>Zabezpečiť ochranu a prevádzkyschopný stav materiálu CO v skladoch CO</t>
  </si>
  <si>
    <t>Pravidelné ošetrovanie materiálu CO</t>
  </si>
  <si>
    <t>1x mesačne</t>
  </si>
  <si>
    <t>11 (z toho 1 dvojčíslo)</t>
  </si>
  <si>
    <t>Úradná tabuľa mesta sa aktualizuje priebežne, bez prieťahov, všetky informácie sa zverejňujú v  zmysle platnej legislatívy. K dispozícii sú dve fyzické úradné tabule, a to vo vestibule mestského úradu a na verejnom priestranstve pred mestským úradom a jedna virtuálna úradná tabuľa na web stránke mesta.</t>
  </si>
  <si>
    <t>v  tis. €</t>
  </si>
  <si>
    <t xml:space="preserve">Zabezpečit kvalitné a dostupné stravovanie </t>
  </si>
  <si>
    <t>8.4.1.</t>
  </si>
  <si>
    <t>ŠJ pri MŠ Daxnerova Fiľakovo</t>
  </si>
  <si>
    <t>8.5.</t>
  </si>
  <si>
    <t>Základná umelecká škola - Művészeti Alapiskola</t>
  </si>
  <si>
    <t>rozpočtová organizácia s právnou subjektivitou</t>
  </si>
  <si>
    <t>Vratky</t>
  </si>
  <si>
    <t>Nájom</t>
  </si>
  <si>
    <t>Školné</t>
  </si>
  <si>
    <t>Poskytovať základné umelecké vzdelanie podľa § 17 školského zákona</t>
  </si>
  <si>
    <t>8.4.2.</t>
  </si>
  <si>
    <t>ŠJ pri MŠ Štúrova Fiľakovo</t>
  </si>
  <si>
    <t xml:space="preserve"> ŠJ Materská škola - Óvoda  Štúrova</t>
  </si>
  <si>
    <t>Agneša Magová, vedúca ŠJ</t>
  </si>
  <si>
    <t>Zvýšiť atraktívnosť stravovania v školskej MŠ</t>
  </si>
  <si>
    <t xml:space="preserve">Zabezpečiť v meste široké spektrum športových aktivít pre deti , mládež i 
dospelých
</t>
  </si>
  <si>
    <t xml:space="preserve">Áno </t>
  </si>
  <si>
    <t>Verejnoprospešné služby</t>
  </si>
  <si>
    <t>Nakladanie so zmesovým KO</t>
  </si>
  <si>
    <t>Poskytovanie transferov</t>
  </si>
  <si>
    <t>12x</t>
  </si>
  <si>
    <t>Výdavky/program</t>
  </si>
  <si>
    <t>6.2</t>
  </si>
  <si>
    <t>6.3</t>
  </si>
  <si>
    <t>6.4</t>
  </si>
  <si>
    <t>6.5</t>
  </si>
  <si>
    <t>6.6</t>
  </si>
  <si>
    <t>6.7</t>
  </si>
  <si>
    <t>Nakladanie so separovaným KO</t>
  </si>
  <si>
    <t>Mechanizácia, doprava, údržba</t>
  </si>
  <si>
    <t>Včasné ykonanie všetkých zápisov do registra evidencie obyvateľov</t>
  </si>
  <si>
    <t>Kapitálový transfer</t>
  </si>
  <si>
    <t>Verejnoprospešné služby spolu</t>
  </si>
  <si>
    <t>ZŠ Štefana Koháriho II.s VJM - II. Koháry István Alapiskola, Mládežnícka 7, Fiľakovo</t>
  </si>
  <si>
    <t>8.2.</t>
  </si>
  <si>
    <t>Základné školy</t>
  </si>
  <si>
    <t>8.2.1</t>
  </si>
  <si>
    <t>Výchovno-vzdelávací proces</t>
  </si>
  <si>
    <t>Mgr. Roland Bozó, riaditeľ školy</t>
  </si>
  <si>
    <t>Granty</t>
  </si>
  <si>
    <t>Zabezpečiť vysokú kvalitu a úroveň základného vzdelania žiakov koly ako predpoklad pre ďalšie vzdelávanie</t>
  </si>
  <si>
    <t>% kvalifikovanosti pedagogických zamestnancov</t>
  </si>
  <si>
    <t>% úspešnosti prijatých žiakov na stredné školy</t>
  </si>
  <si>
    <t>% prospievajúcich žiakov</t>
  </si>
  <si>
    <t>98</t>
  </si>
  <si>
    <t>Základná škola , Školská 1, Fiľakovo</t>
  </si>
  <si>
    <t>Mgr. Štefan Ujpál, riaditeľ školy</t>
  </si>
  <si>
    <t>Základná škola  Lajosa Mocsáryho s VJM, Farská Lúka 64/B, Fiľakovo</t>
  </si>
  <si>
    <t>Základná škola, Farská Lúka 64/A, Fiľakovo</t>
  </si>
  <si>
    <t>93</t>
  </si>
  <si>
    <t>žiadne</t>
  </si>
  <si>
    <t>8.1</t>
  </si>
  <si>
    <t>Materská škola - Óvoda Štúrova Fiľakovo</t>
  </si>
  <si>
    <t>8.1.2.</t>
  </si>
  <si>
    <t>Materská škola - Óvoda,  Štúrova 1, Fiľakovo</t>
  </si>
  <si>
    <t>8.1.1.</t>
  </si>
  <si>
    <t>Materská škola - Óvoda Daxnerova Fiľakovo</t>
  </si>
  <si>
    <t>Materská škola - Óvoda,  Daxnerova, Fiľakovo</t>
  </si>
  <si>
    <t>Mgr. Danica Vargová - riaditeľka MŠ</t>
  </si>
  <si>
    <t>ŠJ pri ZŠ FL 64/A, Fiľakovo</t>
  </si>
  <si>
    <t>počet stravníkov - našich žiakov</t>
  </si>
  <si>
    <t>30</t>
  </si>
  <si>
    <t>ŠJ pri ZŠ Školská 1, Fiľakovo</t>
  </si>
  <si>
    <t>Základná škola, Školská 1, Fiľakovo</t>
  </si>
  <si>
    <t xml:space="preserve">rozpočtová organizácia </t>
  </si>
  <si>
    <t>bez opatrení</t>
  </si>
  <si>
    <t>Zabezpečiť voľno-časové  aktivity detí v popoludňajších hodinách v oddychovej, relaxačnej a záujmovej oblasti a prípravu detí na vyučovanie</t>
  </si>
  <si>
    <t>celkový počet žiakov v ŠKD</t>
  </si>
  <si>
    <t>8.5</t>
  </si>
  <si>
    <t>Záujmové vzdelávanie</t>
  </si>
  <si>
    <t>ŠKD pri ZŠ Školská 1, Fiľakovo</t>
  </si>
  <si>
    <t>ŠKD pri ZŠ Lajosa Mocsáryho s VJM, Farská Lúka 64/B, Fiľakovo</t>
  </si>
  <si>
    <t>ŠKD Základná škola  Lajosa Mocsáryho s VJM, Farská Lúka 64/B, Fiľakovo</t>
  </si>
  <si>
    <t>Zabezpečiť kvalitné a širokospektrálne vzdelávanie a výchovu v oblasti voľnočasových aktívít poskytovaním príspevku na tieto aktivity</t>
  </si>
  <si>
    <t>ŠKD pri ZŠ Farská lúka 64/A, Fiľakovo</t>
  </si>
  <si>
    <t>ŠJ pri ZŠ... Mládežnícka 7, Fiľakovo</t>
  </si>
  <si>
    <t>Mgr. Roland Bozó, riaditeľ ZŠ</t>
  </si>
  <si>
    <t>Počet detí stravovaných v ŠJ pri ZŠ</t>
  </si>
  <si>
    <t>z toho deti</t>
  </si>
  <si>
    <t>z toho dospelí</t>
  </si>
  <si>
    <t xml:space="preserve">Zvýšiť atraktívnosť stravovania </t>
  </si>
  <si>
    <t>Počet zamestnancov zaradených do jednotlivých platových tried</t>
  </si>
  <si>
    <t>ŠKD pri ZŠ ...Mládežnícka 7, Fiľakovo</t>
  </si>
  <si>
    <t>Počet zamestnancov zaraďovaných do jednotlivých platových tried</t>
  </si>
  <si>
    <t>Neformálne vzdelávanie pre deti a mládež</t>
  </si>
  <si>
    <t>ZŠ Štefana Koháriho II. s VJM - II. Koháry István Alapiskola, Mládežnícka 7, Fiľakovo</t>
  </si>
  <si>
    <t>rozpočtová organizácia</t>
  </si>
  <si>
    <t xml:space="preserve">Zabezpečiť mimoškolské aktivity pre žiakov našej školy
</t>
  </si>
  <si>
    <t>Počet krúžkov</t>
  </si>
  <si>
    <t>Počet žiakov školy využívajúcich mimoškolské aktivity</t>
  </si>
  <si>
    <t>Nie sú.</t>
  </si>
  <si>
    <t>Podpora školskej dochádzky</t>
  </si>
  <si>
    <t>Podporovať školskú dochádzku detí z okolitých obcí poskytovaním príspevku na dopravu žiakov</t>
  </si>
  <si>
    <t>Počet dochádzajúcich detí z obcí</t>
  </si>
  <si>
    <t>% žiakov školy využívajúcich mimoškolské aktivity</t>
  </si>
  <si>
    <t>8.7</t>
  </si>
  <si>
    <t>90</t>
  </si>
  <si>
    <t>95%</t>
  </si>
  <si>
    <t>Mgr. Štefan Ujpál, riaditeľ ZŠ</t>
  </si>
  <si>
    <t>Kultúra a spoločenské aktivity</t>
  </si>
  <si>
    <t>10.1</t>
  </si>
  <si>
    <t>Mgr. Andrea Illés Kósik</t>
  </si>
  <si>
    <t>pravidelné poskytovanie transferu pre MsKS Fiľakovo</t>
  </si>
  <si>
    <t>Kultúra v meste (činnosť MsKS)</t>
  </si>
  <si>
    <t>10.2</t>
  </si>
  <si>
    <t>Knižnica</t>
  </si>
  <si>
    <t>10.3</t>
  </si>
  <si>
    <t>HMF Fiľakovo</t>
  </si>
  <si>
    <t>10.4</t>
  </si>
  <si>
    <t>10.5</t>
  </si>
  <si>
    <t>pravidelné poskytovanie transferu pre HMF Fiľakovo</t>
  </si>
  <si>
    <t>MsKS Fiľakovo</t>
  </si>
  <si>
    <t>Podpora kultúrny a spoločenských aktivít vykonávaných o.z.</t>
  </si>
  <si>
    <t>Primátor mesta, Mestské zastupiteľstvo, Mestská rada</t>
  </si>
  <si>
    <t xml:space="preserve">Podporiť pestrosť produkovanej kultúry v meste a činnosť občianskych združení
</t>
  </si>
  <si>
    <t>Počet podporených žiadateľov za rok</t>
  </si>
  <si>
    <t>Počet odozdaných projektov pre realizáciu stavieb za bežné plánovacie obdobie a výhľadové obdobie</t>
  </si>
  <si>
    <t>Zasielanie informácií o rozpočte mesta do rozpočtového informačného systému samosprávy (RIS SAM) zákonom stanovenej lehote</t>
  </si>
  <si>
    <t>Zabezpečiť pravidelnú aktualizáciu stránok</t>
  </si>
  <si>
    <t>Služby</t>
  </si>
  <si>
    <t>Správna aplikácia normatívnych právnych aktov v činnosti samosprávy</t>
  </si>
  <si>
    <t>Počet zistených čiernych skládok</t>
  </si>
  <si>
    <t>Počet fotopascí</t>
  </si>
  <si>
    <t>Počet novoinštalovaných kamier</t>
  </si>
  <si>
    <t>Mzdy a platy</t>
  </si>
  <si>
    <t>,</t>
  </si>
  <si>
    <t>Cestovné žiakov</t>
  </si>
  <si>
    <t>dopravné</t>
  </si>
  <si>
    <t>Počet TSP a TP</t>
  </si>
  <si>
    <t>Počet zamestnancov KC</t>
  </si>
  <si>
    <t>Terénna sociálna práca v meste (NP)a Komunitné centrum</t>
  </si>
  <si>
    <t>Na základe vyhlásených výziev</t>
  </si>
  <si>
    <t>NTIC</t>
  </si>
  <si>
    <t>Členstvo mesta Fiľakovo je dôležité aj z hľadiska jej rozvoja, preto je aktívnym členom záujmových združení, a to Združenia miest a obcí Novohradu (ZMON), Združenia miest a obcí Slovenska (ZMOS), Združenia právnických osôb Geopark Novohrad - Nógrád, Regionálnehoho vzdelávacieho centra (RVC), Oblastnej organizácie cestovnéh ruchu (OOCR), Mikroregiónu Obručná, Združenia hlavných kontrolórov (ZHK), Asociácie prednostov úradov miestnej samosprávy (APÚMS), Združenia matrikárov, Združenia náčelnékov MSP, Združenia pre občianske záležitosti (ZPOZ), Asociácia komunálnych ekonómov (AKE). Výdavky sústredené v tomto programe sa použili na úhradu členských príspevkov.</t>
  </si>
  <si>
    <t>Dosiahnuť čo najvyššiu kvalitu vých. a vzdel. služieb</t>
  </si>
  <si>
    <t>Pokračovať aj naďalej v transparentnom riadení MŠ</t>
  </si>
  <si>
    <t>Cieľ.č.3</t>
  </si>
  <si>
    <t>Porovnanie plánovaných a dosiahnutých výstupov a výsledkov, vrátane posúdenia prípadného nerovnomerného vecného plnenia vo vzťahu k vynaloženým výdavkom</t>
  </si>
  <si>
    <t>školné</t>
  </si>
  <si>
    <t>počet detí  stravovaných v ŠJ pri MŠ</t>
  </si>
  <si>
    <t>Zabezpečit kvalitné a dostupné stravovanie v školských zariadeniach pri MŠ</t>
  </si>
  <si>
    <t>Vedenie mesta</t>
  </si>
  <si>
    <t>Mgr. Attila Agócs, PhD., kancelária primátora mesta</t>
  </si>
  <si>
    <t xml:space="preserve">Zabezpečiť transparentné riadenie mesta </t>
  </si>
  <si>
    <t>Strategické plánovanie</t>
  </si>
  <si>
    <t>Stanoviská k predpokladaným investičným zámerom, zmenám funkčného využívania v zmysle platného Územného plánu mesta</t>
  </si>
  <si>
    <t>Pravidelné konuzulácie s investormi o ÚP</t>
  </si>
  <si>
    <t>Realizovanie investičných činností, rozvojových projektov na území mesta v súlade s ÚP</t>
  </si>
  <si>
    <t>Včasná príprava zmien a doplnov ÚP podľa reálnch požiadaviek</t>
  </si>
  <si>
    <t>1.4</t>
  </si>
  <si>
    <t>20 / 100 %</t>
  </si>
  <si>
    <t>Zabezpečiť efektívnu prípravu odborných podkladov realizovaním investičným akciam mesta a výber dodávateľa pre konkrétne stavby</t>
  </si>
  <si>
    <t>6 / 12</t>
  </si>
  <si>
    <t>Rozpočtovníctvo a audit</t>
  </si>
  <si>
    <t>2/2</t>
  </si>
  <si>
    <t xml:space="preserve">Zabezpečiť plynulý priebeh financovania úloh, potrieb a funkcií mesta v príslušnom roku,  
zabezpečiť vedenie účtovníctva v súlade so zákonom o účtovníctve a zabezpečiť dôslednú a nezávislú kontrolu hospodárenia a vedenia účtovníctva mesta Fiľakovo
</t>
  </si>
  <si>
    <t>Počet zrealizovaných audítorských kontrol za rok</t>
  </si>
  <si>
    <t>Počet audítorských konzultácií za rok</t>
  </si>
  <si>
    <t>Správa daní a poplatkov</t>
  </si>
  <si>
    <t>Zabezpečiť efektívne plnenie rozpočtu daní z nehnuteľnosti a ostatných miestnych daní za špeciálne služby</t>
  </si>
  <si>
    <t>Počet vydaných rozhodnutí - daň z nehnutľnosti pre FO</t>
  </si>
  <si>
    <t>Počet vydaných rozhodnutí - daň z nehnutľnosti pre PO</t>
  </si>
  <si>
    <t>Počet psov na území mesta</t>
  </si>
  <si>
    <t>Počet odchytených psov</t>
  </si>
  <si>
    <t>Počet ubytovaných</t>
  </si>
  <si>
    <t xml:space="preserve">Počet prenocovaní </t>
  </si>
  <si>
    <t>% poklesu stavu nedoplatkov evidovaných k 31.12. pred.r.</t>
  </si>
  <si>
    <t>% plnenia príjmu z DzN</t>
  </si>
  <si>
    <t>% plnenia príjmu z dane za psa</t>
  </si>
  <si>
    <t>% plnenia príjmu z dane za užívanie VP</t>
  </si>
  <si>
    <t>Počet poplatníkov KO a DSO</t>
  </si>
  <si>
    <t>miestneho poplatku za KO a DSOdaní z nehnuteľnosti a ostatných miestnych daní za špeciálne služby</t>
  </si>
  <si>
    <t>% plnenia príjmu z poplatku za KO a DSO</t>
  </si>
  <si>
    <t>Plnenie príjmu z poplatkuý za KO a DSO</t>
  </si>
  <si>
    <t>Znalecké a poradenské služby</t>
  </si>
  <si>
    <t xml:space="preserve">Zabezpečiť kvalifikované odborné znalecké a poradenské služby </t>
  </si>
  <si>
    <t>Zabezpečiť správnych chod samosprávnych funkcií a preneseného výkonu štátnej správy prostredníctvom právneho poradenstva</t>
  </si>
  <si>
    <t>Počet poskytnutých konzultačných a poradenských hodín</t>
  </si>
  <si>
    <t>20 hodín</t>
  </si>
  <si>
    <t>Zabezpečiť aktívnu propagáciu mesta prostredníctvom prezentácie činnosti samosprávy</t>
  </si>
  <si>
    <t>Počet druhov propagačného materiálu od NTIC</t>
  </si>
  <si>
    <t xml:space="preserve">Počet dvojjazyčných tlačových správ v mestských novinách Fiľakovské zvesti - vydávaných MsÚ Fiľakovo resp. samosprávou mesta </t>
  </si>
  <si>
    <t>Počet tlačových správ v regionálnych médiách, printové aj webové výstupy v slovenských a maďarských médiách</t>
  </si>
  <si>
    <t>Počet príspevkov publikovaných v médiách s celoštátnou pôsobnosťou</t>
  </si>
  <si>
    <t>Počet reportáží v regionálnych televíziách</t>
  </si>
  <si>
    <t>Kontrola aktuálnosti internetovej stránky mesta za mesiac</t>
  </si>
  <si>
    <t>Tvorba databázy fotodokumentácií v oblastiach: kultúra, výstavba, projekty, zo života mesta</t>
  </si>
  <si>
    <t>Facobook komunikácia</t>
  </si>
  <si>
    <t>Tlačové besedy</t>
  </si>
  <si>
    <t>Občianske fóra</t>
  </si>
  <si>
    <t>Reprezentačné stretnutia</t>
  </si>
  <si>
    <t>2.2</t>
  </si>
  <si>
    <t>Regionálna, národná a medzinárodná spolupráca</t>
  </si>
  <si>
    <t>Odd.výstavby, ŽP a stratégie rozvoja, Referát stratégie a rozvoja; Odd. školstva, kultúry a športu</t>
  </si>
  <si>
    <t>2.3</t>
  </si>
  <si>
    <t>Zabezpečiť transparentné riadenie mesta</t>
  </si>
  <si>
    <t>Denný priemerný počet jedinečných prístupov</t>
  </si>
  <si>
    <t>Oddelenie vnútornej správy, Kancelária primátora mesta</t>
  </si>
  <si>
    <t>Ročný počet pracovných porád na vyhodnotenie riešení podnetov CITY MONITORU (primátor, zástupca primátora, náčelník MsP, hlavný kontrolór) do 15 dní po ukončení štvrťroka</t>
  </si>
  <si>
    <t>3.2</t>
  </si>
  <si>
    <t>Priemerný počet zasadnutí komisií MZ za rok</t>
  </si>
  <si>
    <t>Počet plánovaných zasadnutí MR za rok</t>
  </si>
  <si>
    <t>Počet plánovaných zasadnutí MZ za rok</t>
  </si>
  <si>
    <t>Lehota na vydanie rozhodnutia o pridelení súpisného čísla</t>
  </si>
  <si>
    <t>3.3</t>
  </si>
  <si>
    <t>Odd. vnútornej správy, Odd. ekonomiky a majetku mesta</t>
  </si>
  <si>
    <t>JUDr. Norbert Gecso - vedúci odd. VS, Ing. Zoltán Varga, vedúci odd. EaMM</t>
  </si>
  <si>
    <t>Zabezpečiť hospodárne a účelné nakladanie s nehnuteľným  majetkom mesta</t>
  </si>
  <si>
    <t>Počet prenajatých nových bytov</t>
  </si>
  <si>
    <t>3.4</t>
  </si>
  <si>
    <t>Majetkovoprávne vysporiadanie a správa nehnuteľností vo vlastníctve mesta</t>
  </si>
  <si>
    <t>3.6</t>
  </si>
  <si>
    <t>Počet odovzdaných - vybavených záznamov do registratúrneho strediska</t>
  </si>
  <si>
    <t>Počet spravovaných serverov</t>
  </si>
  <si>
    <t>Počet spravovaných PC</t>
  </si>
  <si>
    <t>3.7</t>
  </si>
  <si>
    <t>640</t>
  </si>
  <si>
    <t xml:space="preserve">Zabezpečiť chránené informačné prostredie pre zamestnancov mesta </t>
  </si>
  <si>
    <t>Počet vážnych bezpečnostných incidentov</t>
  </si>
  <si>
    <t>3.8</t>
  </si>
  <si>
    <t>Úroky</t>
  </si>
  <si>
    <t>Mesto Fiľakovo pri ukladaní pokút vždy vychádza z objektívneho posúdenia stavu veci, výška pokút korešponduje s charakterom priestupku, prípadne recidívou páchateľa, nazaplatené pokuty sú priebežne vymáhané prostredníctvom exekučného konania</t>
  </si>
  <si>
    <t>Odovzdávanie záznamov do predarchívnej starostlivosti sa v prevažnej miere uskutočňuje priebežne, podľa potrieb jednotlivých referátov mestského úradu, pričom aj ostatné aktivity sa plnia podľa plánu.</t>
  </si>
  <si>
    <t>Bez komentára.</t>
  </si>
  <si>
    <t>Splácanie úveru</t>
  </si>
  <si>
    <t>Čas potrebný na vydanie licencie na prevádzku výherných prístrojov pri úplných žiadostiach</t>
  </si>
  <si>
    <t>Počet prevádzok a obchodov</t>
  </si>
  <si>
    <t>Odd. ekonomiky a majetku mesta – referát miestnych daní a majetku mesta</t>
  </si>
  <si>
    <t>Ing. Zoltán Varga, vedúci oddelenia</t>
  </si>
  <si>
    <t>Predpokladaný počet všetkých občianskych obradov (sobáše, uvítanie do života, pohreby, oslavy jubilantov)</t>
  </si>
  <si>
    <t>Požiarna ochrana</t>
  </si>
  <si>
    <t>Rekonštrukcia a modernizácia</t>
  </si>
  <si>
    <t>Počet cvičení uskutočnených DHZM</t>
  </si>
  <si>
    <t>áno (FB)</t>
  </si>
  <si>
    <t xml:space="preserve">áno </t>
  </si>
  <si>
    <t>0 / 0 %</t>
  </si>
  <si>
    <t>7.1</t>
  </si>
  <si>
    <t>Miestne komunikácie</t>
  </si>
  <si>
    <t>Výstavba a rekonštrukcia MK</t>
  </si>
  <si>
    <t>Udržať a obnoviť pracovné návkyky nezamestnaných v meste</t>
  </si>
  <si>
    <t>Počet aktivovaných nezamestnaných v meste (aritmetický priemer na základe jednotlivých mesiacoch)</t>
  </si>
  <si>
    <t>Vynútené akcie</t>
  </si>
  <si>
    <t>Zabezpečiť efektívny a kvalitný výkon rozhodovacej činnosti v oblasti stavebného poriadku  - prenesená kompetencia</t>
  </si>
  <si>
    <t>Zabezpečiť efektívny a kvalitný výkon rozhodovacej činnosti pri výkone pôsobnosti špeciálneho stavebného úradu pre miestne komunikácie a účelové komunikácie – prenesená kompetencia</t>
  </si>
  <si>
    <t>Počet prijatých podnetov a vykonaných kontrol</t>
  </si>
  <si>
    <t>Dĺžka vybavenia podnetu v dňoch</t>
  </si>
  <si>
    <t>Zabezpečiť efektívny a kvalitný výkon na úseku stavebného poriadku – originálne kompetencie mesta</t>
  </si>
  <si>
    <t>Počet potenciálnych žiadateľov</t>
  </si>
  <si>
    <t>Počet drevín na náhradnú výsadbu</t>
  </si>
  <si>
    <t xml:space="preserve">Percento vydaných povolení na výrub drevín </t>
  </si>
  <si>
    <t>11.2</t>
  </si>
  <si>
    <t>Územné a stavebné konanie</t>
  </si>
  <si>
    <t>Aktivačná činnosť, MOS</t>
  </si>
  <si>
    <t>9.2</t>
  </si>
  <si>
    <t>Prevádzka športového areálu a ihrísk (VPS)</t>
  </si>
  <si>
    <t>Rekonštrukcie a modern.</t>
  </si>
  <si>
    <t xml:space="preserve">Vytvárať podmienky na zabezpečenie rozvoja telesnej kultúry a športu, zvlášť na úseku rozvoja mládežníckeho športu
</t>
  </si>
  <si>
    <t>Poukázanie príspevku na činnosť príspevkovej organizácie</t>
  </si>
  <si>
    <t>VPS Fiľakovo</t>
  </si>
  <si>
    <t>Pravidelné zasielanie transferu pre o.z. FTC Fiľakovo</t>
  </si>
  <si>
    <t>Zabezpečiť výmenu inovatívnych riešení v rôznych oblastiach života samosprávy</t>
  </si>
  <si>
    <t>Predpokladaný počet prípadov protiprávneho konania objasnených pomocou spolupráce polície s občanmi</t>
  </si>
  <si>
    <t>Zabezpečiť ochranu majetku mesta</t>
  </si>
  <si>
    <t>Počet chránených objektov v meste</t>
  </si>
  <si>
    <t>% úspešnosti ich ochrany</t>
  </si>
  <si>
    <t>100</t>
  </si>
  <si>
    <t>80</t>
  </si>
  <si>
    <t>11</t>
  </si>
  <si>
    <t xml:space="preserve">Bezpečnosť </t>
  </si>
  <si>
    <t>Verejný poriadok a bezpečnosť (Mestská polícia)</t>
  </si>
  <si>
    <t>Miestna občianska poriadková služba (MOPS)</t>
  </si>
  <si>
    <t xml:space="preserve">Komplexné poskytovanie miestnej občianskej poriadkovej služby v obciach s prítomnosťou MRK </t>
  </si>
  <si>
    <t xml:space="preserve"> Počet osôb zamestnaných na zabezpečenie asistenčných služieb v obciach s prítomnosťou MRK </t>
  </si>
  <si>
    <t xml:space="preserve"> Počet osôb zamestnaných na zabezpečenie asistenčných služieb v obciach s prítomnosťou MRK - príslušník MRK</t>
  </si>
  <si>
    <t>7</t>
  </si>
  <si>
    <t>Celkový počet prevádzkovaných kamier v meste spolu</t>
  </si>
  <si>
    <t>Počet otočných/statických kamier z celkového počtu</t>
  </si>
  <si>
    <t xml:space="preserve">Zabezpečiť plnenie úloh na úseku civilnej obrany </t>
  </si>
  <si>
    <t xml:space="preserve">Sledovanie legislatívnych zmien v oblasti civilnej obrany a aktualizácia dokumentácie v oblasti CO. </t>
  </si>
  <si>
    <t>Bezpečnosť</t>
  </si>
  <si>
    <t>Kamerový systém</t>
  </si>
  <si>
    <t>6.1.1</t>
  </si>
  <si>
    <t>6.1.2</t>
  </si>
  <si>
    <t>6.1.3</t>
  </si>
  <si>
    <t>6.1.4</t>
  </si>
  <si>
    <t>Inertná skládka</t>
  </si>
  <si>
    <t>6.1 - 6.7</t>
  </si>
  <si>
    <t>Podprogram</t>
  </si>
  <si>
    <t>Správa služovných motorových vozidiel (MsÚ)</t>
  </si>
  <si>
    <t>4.6</t>
  </si>
  <si>
    <t>Záujmové vzdelávanie (ZUŠ, ŠKD)</t>
  </si>
  <si>
    <t>8.5.0</t>
  </si>
  <si>
    <t>ZUŠ, Záhradnícka 2a, Fiľakovo</t>
  </si>
  <si>
    <t>Predkladanie materiálov (návrh VZN, návrh na vymenovanie riaditeľov, iné) do mestského zastupiteľstva</t>
  </si>
  <si>
    <t>Zabezpečiť  prezentáciu činnosti MŠ na verejnosti</t>
  </si>
  <si>
    <t>Aj v budúcnosti reagovať na všetky výzvy pre materské školy predkladané rôznymi inštitúciami na vypracovanie projektov s cieľom získať finančné prostriedky.</t>
  </si>
  <si>
    <t>Počet stretnutí s partnerskými materskými školami z Maďarska a Poľska</t>
  </si>
  <si>
    <t>Zabezpečiť výmenu skúseností z riadenia MŠ s partnerskými materskými školam</t>
  </si>
  <si>
    <t>8.4.3</t>
  </si>
  <si>
    <t>Zvýšiť atraktívnosť stravovania</t>
  </si>
  <si>
    <t>žiakov zo ZŠ s VJM</t>
  </si>
  <si>
    <t>dospelých</t>
  </si>
  <si>
    <t>8.5.1</t>
  </si>
  <si>
    <t>počet oddelení ŠKD</t>
  </si>
  <si>
    <t>v tis. €</t>
  </si>
  <si>
    <t>Ro alebo PO</t>
  </si>
  <si>
    <t>Zabezpečiť vysokú kvalitu a úroveň základného vzdelania žiakov školy ako predpoklad pre ďalšie vzdelávanie</t>
  </si>
  <si>
    <t>% odbornosti vyučovania prim.vzd.</t>
  </si>
  <si>
    <t>% odbornosti vyučovania niž. Sek. Vzd.</t>
  </si>
  <si>
    <t>8.3</t>
  </si>
  <si>
    <t>ZŠ Farská lúka 64/A, Fiľakovo</t>
  </si>
  <si>
    <t>Podporovať školskú dochádzku detí</t>
  </si>
  <si>
    <t>Škola v prírode</t>
  </si>
  <si>
    <t>Lyžiarsky výcvik</t>
  </si>
  <si>
    <t>Učebnice</t>
  </si>
  <si>
    <t>počet detí dochádzajúcich z obcí</t>
  </si>
  <si>
    <t>počet žiakov, ktorí absolvujú školu v prírode</t>
  </si>
  <si>
    <t>počet žiakov, ktorí absolvujú lyžiarsky výcvik</t>
  </si>
  <si>
    <t>8.4.4</t>
  </si>
  <si>
    <t>Zabezpečit kvalitné stravovanie v ŠJ</t>
  </si>
  <si>
    <t>8.5.3</t>
  </si>
  <si>
    <t>ZŠ Školská 1, Fiľakovo</t>
  </si>
  <si>
    <t>Podporovať školskú dochádzku žiakov z okolitých obcí poskytovaním príspevku na dopravu žiakov</t>
  </si>
  <si>
    <t>7.2</t>
  </si>
  <si>
    <t>Oprava a údržba MK a verejnách priestranstiev (VPS)</t>
  </si>
  <si>
    <t>PO mesta Fiľakovo</t>
  </si>
  <si>
    <t>Ing. Tibor Tóith, riaditeľ VPS</t>
  </si>
  <si>
    <t>Verejnoprospešné služby mesta Fiľakovo</t>
  </si>
  <si>
    <t>Zabezpečiť kvalitu a zjazdnosť miestnych komunikácií</t>
  </si>
  <si>
    <t>Poukázanie príspevku na činnosť PO</t>
  </si>
  <si>
    <t>7.3</t>
  </si>
  <si>
    <t>Údržba cestnej a priľahlej zelene (VPS)</t>
  </si>
  <si>
    <t>Výdavky/Podprogram/Aktivita</t>
  </si>
  <si>
    <t>Kompostáreň</t>
  </si>
  <si>
    <t>Realizácia nových stavieb</t>
  </si>
  <si>
    <t>Správa mestského parku</t>
  </si>
  <si>
    <t>Správa tržnice</t>
  </si>
  <si>
    <t>Cintorínske služby</t>
  </si>
  <si>
    <t>Verejné osvetlenie a mestský rozhlas</t>
  </si>
  <si>
    <t>Manažment a ekonomické služby</t>
  </si>
  <si>
    <t>Finančné operácie</t>
  </si>
  <si>
    <t>Účasť na majetku</t>
  </si>
  <si>
    <t>Rekonštrukcia a modern.</t>
  </si>
  <si>
    <t xml:space="preserve">Knižnica (činnosť HMF)                                                                                                                          </t>
  </si>
  <si>
    <t xml:space="preserve">Starostlivosť o hnuteľné kultúrne dedičstvo a kultúrne pamiatky mesta (činnosť HMF)                                                                                                                          </t>
  </si>
  <si>
    <t xml:space="preserve">Novohradské turistické a informačné centrum (činnosť HMF)                                                                                                                          </t>
  </si>
  <si>
    <t>Starostlivosť o hnuteľné kultúrne dedičstvo a kultúrne pamiatky mesta (činnosť HMF)</t>
  </si>
  <si>
    <t>Jednorázová sociálna výpomoc</t>
  </si>
  <si>
    <t>Zabezpečiť dôstojné pochovanie na to odkázaných občanov mesta</t>
  </si>
  <si>
    <t>Predpokladaný počet mestom vystrojených pohrebov</t>
  </si>
  <si>
    <t>0</t>
  </si>
  <si>
    <t>12.2</t>
  </si>
  <si>
    <t>Opatrovateľská  a prepravná služba (n.o. Nezábudka)</t>
  </si>
  <si>
    <t>Denný stacionár</t>
  </si>
  <si>
    <t>Rek.a modernizácia</t>
  </si>
  <si>
    <t>Zariadenie domova seniorov (n.o. Nezábudka)</t>
  </si>
  <si>
    <t>12.8</t>
  </si>
  <si>
    <t>12.5</t>
  </si>
  <si>
    <t>Dotácie pre deti (strava, škoklské potreby)</t>
  </si>
  <si>
    <t xml:space="preserve">Terénna sociálna práca </t>
  </si>
  <si>
    <t>12.7.1</t>
  </si>
  <si>
    <t>12.7</t>
  </si>
  <si>
    <t>Sociálne služby (Národné projekty)</t>
  </si>
  <si>
    <t xml:space="preserve">Aktivita </t>
  </si>
  <si>
    <t>Prednostka MsÚ, Oddelenie vnútornej správy</t>
  </si>
  <si>
    <t>PhDr. Andrea Mágyelová, prednostka MsÚ, JUDr. Norbert Gecso, vedúci oddelenia vnútornej správy</t>
  </si>
  <si>
    <t>12.7.2</t>
  </si>
  <si>
    <t>Komunitné centrum</t>
  </si>
  <si>
    <t>Naďalej zabezpečiť kvalitné školské stravovanie v materskej škole.</t>
  </si>
  <si>
    <t>Zvýšiť atraktívnosť stravovania ŠJ pri MŠ</t>
  </si>
  <si>
    <t xml:space="preserve">Počet dospelých stravníkov                </t>
  </si>
  <si>
    <t>Počet cudzích stravníkov</t>
  </si>
  <si>
    <t>8.4.5</t>
  </si>
  <si>
    <t>8.5.4</t>
  </si>
  <si>
    <t>% odbornosti vyučovania - primárne vzdelávanie</t>
  </si>
  <si>
    <t>% odbornosti vyučovania - nižšie sekundárne  vzdel.</t>
  </si>
  <si>
    <t>Počet kvalifikovaných pedag.zamestnancov</t>
  </si>
  <si>
    <t>Počet zúčastnených ped. zamestn. na kontin.vzdelávaní</t>
  </si>
  <si>
    <t>Cieľ.č.2</t>
  </si>
  <si>
    <t>Počet porád zvolaných riad. MŠ a ved.MZ</t>
  </si>
  <si>
    <t>Cieľ č. 3</t>
  </si>
  <si>
    <t>Počet inštitúcií s ktorými škola spolupracuje:CPPPaP-LC, Logopéd, ZŠ:Mocsáryho,Koháryho,63/A,Školská ul.,ZUŠ,MŠ Štúrova,PaSA-LC,VPS,Matica,Maď.dom,MsKS,Mest. knižnica,Hrad. múzeum,Geopark</t>
  </si>
  <si>
    <t>Počet organizácií 3.sektora s ktorými škola spolupracuje:OZ PRO GAUDIO,Koháryho,Skautský Zbor,OZ Csemadok,Nezábudka,Vis Vitalis</t>
  </si>
  <si>
    <t>Zabezpečiť sponzorskú činnosť pre MŠ</t>
  </si>
  <si>
    <t>Počet stretnutí s vedením rôznych závodov a miest. podnikateľov</t>
  </si>
  <si>
    <t>Zabezpečiť prezentáciu činnosti MŠ na verejnosti</t>
  </si>
  <si>
    <t>Počet vystúpení detí na rôznych podujatiach</t>
  </si>
  <si>
    <t>Počet článkov publikovaných v reg.a iných noviách</t>
  </si>
  <si>
    <t>Cieľ č. 6</t>
  </si>
  <si>
    <t>Zabezpečiť výmenu skúseností ped.zamestnancov a z riadenia s partnerskými MŠ</t>
  </si>
  <si>
    <t>Poč.stretnutí s partnerskými MŠ z Rumunska a MR</t>
  </si>
  <si>
    <t>Cieľ.č. 1</t>
  </si>
  <si>
    <t>8.5.2</t>
  </si>
  <si>
    <t>v tis.  €</t>
  </si>
  <si>
    <t xml:space="preserve">Plnenie </t>
  </si>
  <si>
    <t xml:space="preserve"> 8.2.2</t>
  </si>
  <si>
    <t>Základná škola  Lajosa Mocsáryho s VJM, Mocsáry Lajos Alapiskola, Farská Lúka 64/B, Fiľakovo</t>
  </si>
  <si>
    <t>ZŠ Lajosa Mocsáryho s VJM, Mocsáry Lajos Alapiskola, Farská Lúka 64/B, Fiľakovo</t>
  </si>
  <si>
    <t>Z prenajatých priest.</t>
  </si>
  <si>
    <t>Mgr. Viktória Tittonová, PhD., riaditeľka HMF</t>
  </si>
  <si>
    <t>Databáza organizácií a združení v ktorých je mesto Fiľakovo členom</t>
  </si>
  <si>
    <t>10 / 100 %</t>
  </si>
  <si>
    <t>Fin M.O.S za akcie</t>
  </si>
  <si>
    <t>13 hodín</t>
  </si>
  <si>
    <t>-</t>
  </si>
  <si>
    <t>Umelecké predmety</t>
  </si>
  <si>
    <t>630</t>
  </si>
  <si>
    <t>% kvalifikovanosti pg.zamestnancov</t>
  </si>
  <si>
    <t>% odbornosti vyučovania</t>
  </si>
  <si>
    <t>Počet žiakov ZUŠ</t>
  </si>
  <si>
    <t>Verejné koncerty, vystúpenia</t>
  </si>
  <si>
    <t>Verejné výstavy</t>
  </si>
  <si>
    <t>Lokálne,nadregion.a celoslov.súťaže</t>
  </si>
  <si>
    <t>Medzinárodné súťaže</t>
  </si>
  <si>
    <t>340</t>
  </si>
  <si>
    <t>8.2.3</t>
  </si>
  <si>
    <t>8.2.4</t>
  </si>
  <si>
    <t>Režijné náklady+potraviny</t>
  </si>
  <si>
    <t>Poplatok za ŠKD</t>
  </si>
  <si>
    <t>% odbornosti vyučovania I. stupeň</t>
  </si>
  <si>
    <t>% odbornosti vyučovania II. stupeň</t>
  </si>
  <si>
    <t>počet učebníc, na ktoré MŠVVaŠ vyčlení fin. prostriedky</t>
  </si>
  <si>
    <t>počet zamestnancov zaraďovaných do jednotlivých plat. tried</t>
  </si>
  <si>
    <t>podľa rozhodnutia MŠVVaŠ</t>
  </si>
  <si>
    <t>Počet stravníkov - žiakov</t>
  </si>
  <si>
    <t>Počet stravníkov - dospelých</t>
  </si>
  <si>
    <t>Počet stravníkov - cudzí</t>
  </si>
  <si>
    <t>počet žiakov v 1 oddelení ŠKD</t>
  </si>
  <si>
    <t>16</t>
  </si>
  <si>
    <t>počet učebníc, na ktoré ministerstvo vyčlení fin. prostriedky</t>
  </si>
  <si>
    <t>podľa rozhodnutia ministerstva</t>
  </si>
  <si>
    <t>počet stravníkov - cudzí</t>
  </si>
  <si>
    <t>počet žiakov v  ŠKD</t>
  </si>
  <si>
    <t>škola v prírode</t>
  </si>
  <si>
    <t>lyžiarsky výcvik</t>
  </si>
  <si>
    <t>učebnice</t>
  </si>
  <si>
    <t>počet učebníc, na kt. ministerstvo vyčlení fin. prostriedky</t>
  </si>
  <si>
    <t>podľa rozhodnutia ministerstva školstva</t>
  </si>
  <si>
    <t>Splácanie úrokov</t>
  </si>
  <si>
    <t>50</t>
  </si>
  <si>
    <t>Stroje, prístroje a zar.</t>
  </si>
  <si>
    <t>Zabezpečiť kvalitný prenesený výkon štátnej správy - matriky</t>
  </si>
  <si>
    <t>Zverejnenie Informácií pre občanov týkajúce sa matričnej činnosti na webovom sídle mesta</t>
  </si>
  <si>
    <t>Vypracovať a neustále aktualizovať databázu fyzických osôb u ktorých je mesto osobitným príjemcom</t>
  </si>
  <si>
    <t>Dtabáza FO</t>
  </si>
  <si>
    <t>Frekvencia kalendárového zberu  zmesového komunálneho odpadu v roku</t>
  </si>
  <si>
    <t>Frekvencia zberu drobného stavebného a objemného odpadu v roku</t>
  </si>
  <si>
    <t xml:space="preserve">Predpokladané ročné množstvo v „t“ vzniknutého zmesového
komunálneho odpadu 
</t>
  </si>
  <si>
    <t xml:space="preserve">Predpokladané ročné
množstvo v „t“ vzniknutého drobného stavebného odpadu 
</t>
  </si>
  <si>
    <t>Pravidelné poskytovanie transferu pre PO VPS Fiľakovo</t>
  </si>
  <si>
    <t>6.1.1.</t>
  </si>
  <si>
    <t>Zabezpečiť hospodárny zber a odvoz zmesového komunálneho odpadu rešpektujúci potreby obyvateľov mesta</t>
  </si>
  <si>
    <t>2xročne</t>
  </si>
  <si>
    <t>6.1.2.</t>
  </si>
  <si>
    <t xml:space="preserve">Zabezpečiť zber, zhromažďovanie vyseparovaných zložiek odpadov a ich odvoz na ďalšie zhodnotenie </t>
  </si>
  <si>
    <t xml:space="preserve">Zvýšiť stupeň ochrany životného prostredia
formou recyklácie odpadu
</t>
  </si>
  <si>
    <t xml:space="preserve">Frekvencia kalendárového zberu  BRKO na zberných trasách v týždňoch za rok
</t>
  </si>
  <si>
    <t>Predpokladané ročné množstvo vyseparovaného BRKO v „t“ za rok</t>
  </si>
  <si>
    <t xml:space="preserve">Predpokladané ročné množstvo vytriedených zložiek KO (papier, plast, sklo, kovy, BRKO) v „t“ za rok
</t>
  </si>
  <si>
    <t xml:space="preserve">Podiel recyklovaného odpadu na celkovom odpade v „%“
</t>
  </si>
  <si>
    <t>6.1.3.</t>
  </si>
  <si>
    <t>Predpokladané ročné množstvo kompostovateľného odpadu v „t“ za rok.</t>
  </si>
  <si>
    <t>Predpokladané ročné množstvo vzniknutého kompostu v  „t“ za rok</t>
  </si>
  <si>
    <t>6.1.4.</t>
  </si>
  <si>
    <t>Zabezpečiť zneškodnenie inertných odpadov skládkovaním</t>
  </si>
  <si>
    <t xml:space="preserve">Predpokladané ročné množstvo likvidovaného inertného drobného stavebného odpadu v „t“ za rok.
</t>
  </si>
  <si>
    <t>6.6.</t>
  </si>
  <si>
    <t>Predpokladaný počet ohlásených porúch v sieti verejného osvetlenia v roku</t>
  </si>
  <si>
    <t xml:space="preserve">Celkový počet funkčných svetelných bodov v meste
v roku
</t>
  </si>
  <si>
    <t>Predpokladaný počet ohlásených porúch v sieti verejného rozhlasu v roku</t>
  </si>
  <si>
    <t xml:space="preserve">Celkový počet funkčných reproduktorov v sieti verejného rozhlasu v meste v roku
</t>
  </si>
  <si>
    <t>6.2.</t>
  </si>
  <si>
    <t>Rozpis a vyúčtovanie príspevkov na vzdelávanie z rozpočtovej kapitoly MV SR</t>
  </si>
  <si>
    <t>Kap. Transfer</t>
  </si>
  <si>
    <t>Interreg</t>
  </si>
  <si>
    <t>Počet stravníkov - deti</t>
  </si>
  <si>
    <t>Počet stravníkov - dospelí (zamestnanci)</t>
  </si>
  <si>
    <t>Poplatky za MŠ</t>
  </si>
  <si>
    <t>Naďalej efektívne využívať rozpočet pre MŠ.</t>
  </si>
  <si>
    <t>Vratky, dobropisy</t>
  </si>
  <si>
    <t>ZŠ Lajosa Mocsáryho s VJM</t>
  </si>
  <si>
    <t>ZŠ L. Mocsáryho s VJM</t>
  </si>
  <si>
    <t>ZŠ FL 64/A, Fiľakovo</t>
  </si>
  <si>
    <t>Počet žiakov v hmotnej núdzi</t>
  </si>
  <si>
    <t>Hmotná núdza - stravovanie</t>
  </si>
  <si>
    <t>Hmotná núdza - školské potreby</t>
  </si>
  <si>
    <t>Zabezpečiť poskytnutie učebných pomôcok pre žiakov v HN - 2x v školskom roku</t>
  </si>
  <si>
    <t>Zabezpečiť stravovanie pre žiakov v HN</t>
  </si>
  <si>
    <t xml:space="preserve">ZŠ Štefana Koháriho II. s VJM </t>
  </si>
  <si>
    <t>Počet žiakov v hmotnej núdzi (Mocsáryho)</t>
  </si>
  <si>
    <t>ÚPSVR zmenil systém posudzovania žiakov v HN  a preto sa nám znížil počet žiakov v HN.</t>
  </si>
  <si>
    <t>Riaditelia základných škôl v zriaďovateľskej pôsobnosti mesta Fiľakovo</t>
  </si>
  <si>
    <t>% odbor.vyučov.-primár.vzd.</t>
  </si>
  <si>
    <t>% odbor.vyučov.-nižš.sek.v</t>
  </si>
  <si>
    <t>Počet žiakov,ktorí absolvujú školu v prírode</t>
  </si>
  <si>
    <t>Počet učebníc, na ktoré ministerstvo vyčlení finančné prostriedky</t>
  </si>
  <si>
    <t>Rekonštrukcia</t>
  </si>
  <si>
    <t>Stroje, zariadenia</t>
  </si>
  <si>
    <t>Počet inštitúcií s ktorými MŠ spolupracuje: 4 ZŠ v meste, ZUŠ, MŠ, CPPPaP-LC, CŠPP-LC, s klinickou logopédkou-LC, SOPŠ-LC, MsKS, Dom matice, MO Csemadok, Hradné múzeum, Geopark, Nezábudka n.o., Klub dôchodcov, Jazyková škola Pro Americana</t>
  </si>
  <si>
    <t>Naďalej udržiavať dobrú spoluprácu s uvedenými inštitúciami a aktívne spolupracovať s nimi pri zabezpečení podujatí organizovaných v meste.</t>
  </si>
  <si>
    <t>Počet stretnutí s vedením rôznych podnikov a podnikateľov v meste Fiľakovo</t>
  </si>
  <si>
    <t>Aj naďalej aktívne prezentovať činnosť materskej školy na verejnosti vystúpeniami detí, publikovaním článkov o činnosti materskej školy, o výsledkoch výchovno - vzdelávacej práce publikovať aj v odborných časopisoch.</t>
  </si>
  <si>
    <t>Ing. Judita Mihályová, hlavná kontrolórka mesta</t>
  </si>
  <si>
    <t>Software</t>
  </si>
  <si>
    <t xml:space="preserve">Nakoľko nie je podrobný prehľad o propagačných materiáloch mesta, ktoré má mestský úrad od NTIC k dispozícii, navrhovala by som spraviť inventarizáciu materiálov, ich evidenciu a premiestnenie na jedno miesto spolu s novou footknihou. Uľahčilo by to komunikáciu NTIC ohľadne vydávania nových materiálov pre NTIC a zlepšilo by to prehľadnosť o aktuálnom stave. </t>
  </si>
  <si>
    <t>Za predaj výr.,tov.a služ.</t>
  </si>
  <si>
    <t>4 žiaci</t>
  </si>
  <si>
    <t>Získať v septembri dostatok nových žiakov.</t>
  </si>
  <si>
    <t>Mgr. Marian Bozó, riaditeľ školy</t>
  </si>
  <si>
    <t>Mgr.Marian Bozó, riaditeľ školy</t>
  </si>
  <si>
    <t>900</t>
  </si>
  <si>
    <t>350</t>
  </si>
  <si>
    <t>4</t>
  </si>
  <si>
    <t>10/35</t>
  </si>
  <si>
    <t>12 písomných informácií a pokynov, 7 metodických návštev a kontrol</t>
  </si>
  <si>
    <t>Potraviny+ Réžia</t>
  </si>
  <si>
    <t>Potraviny+réžia</t>
  </si>
  <si>
    <t>154</t>
  </si>
  <si>
    <t>25</t>
  </si>
  <si>
    <t>Dôsledne dodržiavať opatrenia prijaté na nápravu nedostatkov zistených pri kontrole NKÚ. Zvýšenie reflektácie činnosti KC na aktuálne problémy v meste.</t>
  </si>
  <si>
    <t>20x</t>
  </si>
  <si>
    <t>Ing. Tibor Tóth - riaditeľ VPS</t>
  </si>
  <si>
    <t>Uvažovať o alternatívnom riešení upravotania verejných priestranstiev z dôvodu neustále klesajúceho počtu vhodných UoZ. Vhodným riešením by mohlo byť vytvorenie pracovnej skupiny na VPS , ktorých hlavnou náplňou práce by bolo upratovanie verejných priestranstiev, keďže zákonom bolo mestu uložené aj čistenie všetkých chodníkov počas letného aj zimného obdobia.</t>
  </si>
  <si>
    <t>Pozemky</t>
  </si>
  <si>
    <t>Počet vykonaných verejných obstarávaní za rok a percentuálna úspešnosť realizovaných verejných obstarávaní</t>
  </si>
  <si>
    <t>10 / 100%</t>
  </si>
  <si>
    <r>
      <t>Zoznam realizovaných verejných obstarávaní pre stavby:</t>
    </r>
    <r>
      <rPr>
        <sz val="9"/>
        <rFont val="Arial CE"/>
        <charset val="238"/>
      </rPr>
      <t xml:space="preserve"> </t>
    </r>
  </si>
  <si>
    <r>
      <rPr>
        <u/>
        <sz val="9"/>
        <color indexed="8"/>
        <rFont val="Arial"/>
        <family val="2"/>
        <charset val="238"/>
      </rPr>
      <t>Zoznam odovzdaných stavieb do užívania:</t>
    </r>
    <r>
      <rPr>
        <sz val="9"/>
        <color indexed="8"/>
        <rFont val="Arial"/>
        <family val="2"/>
        <charset val="238"/>
      </rPr>
      <t xml:space="preserve">
</t>
    </r>
  </si>
  <si>
    <t>10600</t>
  </si>
  <si>
    <t>4500</t>
  </si>
  <si>
    <t>230</t>
  </si>
  <si>
    <t>4x</t>
  </si>
  <si>
    <t>Počet zúčastnených pedagogických zamestnancov na profesijnom rozvoji a iných odborných seminároch</t>
  </si>
  <si>
    <t>12</t>
  </si>
  <si>
    <t>Počet článkov publikovaných v mestských a regionálnych novinách, v odborných časopisoch</t>
  </si>
  <si>
    <t>Mgr. Attila Agócs, PhD., 7.9.2021</t>
  </si>
  <si>
    <t>Plánovaná hodnota 2021</t>
  </si>
  <si>
    <t>7 písomných informácií a pokynov, 7 metodických návštev a kontrol</t>
  </si>
  <si>
    <t>450 osobných spisov, mzdová agenda 400 osôb</t>
  </si>
  <si>
    <t>24000 účtovných operácií</t>
  </si>
  <si>
    <t>Vrátené zábezpeky</t>
  </si>
  <si>
    <t>Splátka úveru (VÚB,Prima banka)</t>
  </si>
  <si>
    <t>Splátka - ŠF RB</t>
  </si>
  <si>
    <t>Filbyt s.r.o.-splátka pôžičky</t>
  </si>
  <si>
    <t>INTERREG-splátka úveru</t>
  </si>
  <si>
    <t>Plánovaná hodnota v roku 2021</t>
  </si>
  <si>
    <t>Skutočná hodnota k 30.06.2021</t>
  </si>
  <si>
    <t>Návrh programového rozpočtu mesta Fiľakovo na roky 2021-2023 bol schválený MsZ na zasadnutí dňa 16.12.2020 uznesením č. 160/2020.</t>
  </si>
  <si>
    <t xml:space="preserve">Záverečný účet mesta Fiľakovo za rok 2020 a celoročné hospodárenie bez výhrad bol schválený na zasadnutí MsZ dňa  24.06.2021  - uznesenie č. 54/2021 </t>
  </si>
  <si>
    <t>5 / 30 %</t>
  </si>
  <si>
    <t>10 / 41</t>
  </si>
  <si>
    <t>1) Stavebné úpravy na budove Mestskej polície a Denného stacionára - Z</t>
  </si>
  <si>
    <t>2) Výmena autobusových zastávok vo Fiľakove - II. etapa   - P</t>
  </si>
  <si>
    <t>3) IBV POD ČERVENOU SKALOU - FIĽAKOVO - rozšírenie verejného vodovodu  - Z</t>
  </si>
  <si>
    <t>4) Rekonštrukcia podlahy telocvične FTC  - P</t>
  </si>
  <si>
    <t>5) Rekonštrukcia miestných komunikácii   - Z</t>
  </si>
  <si>
    <t>6) Záchranné, konzervačné a rekonštrukčné stavebné práce na fiľakovskom hrade časť SO.05 – kazematy Stredný hrad-stavebné a statické práce   II. etapa - Z</t>
  </si>
  <si>
    <t>7) Vybudovanie detského ihriska na Farskej lúke - IN-HOUSE (VPS)  - REAL</t>
  </si>
  <si>
    <t>8) Rekonštrukcia strešného plášťa pavilónu „C“ v areáli ZŠ Farská lúka vo Fiľakove - REAL</t>
  </si>
  <si>
    <t>9) Vybudovanie podzemného elektrického prívodu z rozvádzača RE (rozvádzač pri trafostanici pre hradný areál) do trafostanice s káblom AYKY 0,6/1 kV 3x 240 + 120 mm2  - Z</t>
  </si>
  <si>
    <t>1) Vybudovanie detského ihriska na Farskej lúke - IN-HOUSE (VPS)</t>
  </si>
  <si>
    <t xml:space="preserve">2) Rekonštrukcia strešného plášťa pavilónu „C“ v areáli ZŠ Farská lúka vo Fiľakove </t>
  </si>
  <si>
    <t>1) Predrealizačné polohopisné a výškopisné zameranie-Regenerácia vnútrobloku na ul. Parková, ul. Sládkovičová a ul. Železničná v meste Fiľakovo</t>
  </si>
  <si>
    <t>2) Predrealizačné polohopisné a výškopisné zameranie - rozšírenie verejnej kanalizácie ul. Puškinová, Švermová a Jilemnického vo Fiľakove (dolná časť) -</t>
  </si>
  <si>
    <t>3) Geometrický plán - k.ú. Fiľakovo p.č.: 2618/3 - Vybudovanie detského ihriska na Farskej lúke</t>
  </si>
  <si>
    <t>4) Geometrický plán na zameranie chodníkov a parkoviska p.č.: 3799, 3800/1 - UL. DAXNEROVÁ + STARÁ KOLÓNIA</t>
  </si>
  <si>
    <t>5) Geometrický plán na oddelenie pozemkov - p.č.: 2230/4, 3874, 3875/2, 3892/26 - CYKLOTRASA - UL. ŽELEZNIČNÁ + BOTTOVA</t>
  </si>
  <si>
    <t>6) Predrealizačný polohopisný plán p.č.: 2413/1, 2416 - ul. Biskupická</t>
  </si>
  <si>
    <t xml:space="preserve">7) Geometrický plán na oddelenie pozemkov - CYKLOTRASA II. ETAPA - Šávoľská cesta </t>
  </si>
  <si>
    <t>8) Predrealizačný polohopisný a výškopisný plán ul. Vajanského - Denný stacionár - p.č.: 23</t>
  </si>
  <si>
    <t>9) Polohopisné a výškopisné zameranie (parc.č.2493 - gymnázium)</t>
  </si>
  <si>
    <t xml:space="preserve">1) Infraštruktúra - úprava povrchov MK    - ulica 1. Mája. Celková obnovená plocha spomenutej ulice je 5 350 m2.                           </t>
  </si>
  <si>
    <t xml:space="preserve">2) Infraštruktúra - úprava povrchov MK    - ulica Kukučínova. Celková obnovená plocha spomenutej ulice je 2 526 m2.                            </t>
  </si>
  <si>
    <t xml:space="preserve">3) Infraštruktúra - úprava povrchov MK    - ul. Mocsáryho (prepoj medzi ul. 1. Mája a ul. Kukučínová . Celková obnovená plocha spomenutej ulice je 418 m2.                                  </t>
  </si>
  <si>
    <t xml:space="preserve">4) Infraštruktúra - úprava povrchov MK    - Asfaltovanie chodníkov v mestskom cintoríne. Celková obnovená plocha je 2650 m2.                                 </t>
  </si>
  <si>
    <t xml:space="preserve">5) Infraštruktúra - úprava povrchov MK    - Asfaltovanie spevnenej plochy vedľa štátnej cesty  III/2674 pri LIDL. Celková obnovená plocha je 400 m2.                                                            </t>
  </si>
  <si>
    <t xml:space="preserve">6) Infraštruktúra - úprava povrchov MK    - Asfaltovanie chodníka na F. lúke - od bytovky smerom k MŠ. Celková obnovená plocha je 182 m2. </t>
  </si>
  <si>
    <t>Ing. Ivan Vanko, 17.8.2021</t>
  </si>
  <si>
    <t>Ing. Zoltán Varga, 23.8.2021</t>
  </si>
  <si>
    <t>BT-držanie zam.</t>
  </si>
  <si>
    <t>Dobropisy</t>
  </si>
  <si>
    <t>Vratka dotácie</t>
  </si>
  <si>
    <t>Naďalej sa zúčastňovať aktualizačného vzdelávania, odborných seminárov, online webinárov a školení na základe vypracovaného plánu profesijného rozvoja pedagogických zamestnancov.</t>
  </si>
  <si>
    <t xml:space="preserve">Mesto Fiľakovo v I. polroku roku 2021 celkovo obdŕžalo 8  žiadostí o výrub drevín. Z 8 žiadostí boli 2 prenesené z roku 2020, nakoľko 1. rozhodnutie pre SSD bolo preskúmané na OÚ Lučenec a vrátené na vydanie nového rozhodnutia a v 2. prípade bolo prerušené konanie a následne prenesené na r. 2021.  Celkovo 5 správnych konaní bolo vedených v súlade s COVID-19 obmedzeniami.
V 7 prípadoch bol udelený súhlas na výrub drevín. 
Okresný úrad Lučenec, sídlom Námestie republiky 26, 984 36 Lučenec listom zo dňa 10.06.2021 určil Mesto Fiľakovo ako príslušný orgán štátnej správy ochrany prírody a krajiny oprávnený konať a vydať rozhodnutie na základe žiadosti pre žiadateľa MESTO LUČENEC, sídlom Ulica novohradská  č. 1, 984 01 Lučenec o výrub 18 ks drevín v k.ú. Lučenec. Z dôvodu zložitosti spisového materiálu bola primátorom mesta Fiľakovo predĺžená lehota na vydanie rozhodnutia.
Mesto Fiľakovo vydalo 3 súhlasy vlastníka pozemku, ktorý je potrebný doklad k podaniu žiadosti o vydanie súhlasu drevín. Súhlas vlastníka pozemku sa vydáva pre žiadateľa v prípade, ak žiadateľ plánuje výrub stromu na mestskom pozemku.  
Výruby nebezpečných drevín boli oznámené Okresnému úradu Lučenec v  3 prípadoch.  
Mesto Fiľakovo vydalo povolenie na výrub pre 12 ks drevín. Náhradná výsadba bola určená v počte 24 ks drevín a finančná náhrada v hodnote 134,75 € (Babicová).
Okresný úrad Lučenec, sídlom Námestie republiky 26, 984 36 Lučenec listom zo dňa 30.07.2021 vydalo súhlasné rozhodnutie pre Basalt Stone s.r.o. na výrub 127 ks stromov a 1567 m2 krovitého porastu a uložil po začatí realizácii výrubu drevín uhradiť finančnú náhradu vo výške 4009,52 € na účet Mesta Fiľakovo v termíne do 15 kalendárnych dní od ukončenia realizácie výrubu drevín avšak najneskôr do termínu 15.03.2023.
</t>
  </si>
  <si>
    <t xml:space="preserve">Zlepšiť spoluprácu medzi oddeleniami za účelom zlepšenia poskytovania služieb mestského úradu a zvýšenia kvality administratívnych úkonov voči  klientom mestského úradu. </t>
  </si>
  <si>
    <t>Aj činnosti v rámci tohto podprogramu sú poznačené opatreniami v dôsledku šírenia koronavírusu. V rámci FTC Fiľakovo pracujú nasledovné športové oddiely: futbal - dospelí, žiaci, dorast; šach; kolky; stolný tenis; cyklistika; power lifting, zápasenie. Športové podujatia, ktoré zorganizovalo alebo bolo spoluorganizátorom mesto sa neuskutočnili.</t>
  </si>
  <si>
    <t>PhDr. Andrea Mágyelová, 3.9.2021</t>
  </si>
  <si>
    <t>7/43</t>
  </si>
  <si>
    <t>45</t>
  </si>
  <si>
    <t>Mgr. Gabriel Benčík, náčelník MsP</t>
  </si>
  <si>
    <t>Počet zam.pri kam.systéme</t>
  </si>
  <si>
    <t>60</t>
  </si>
  <si>
    <t>Transfery (PN+prísp.na stravu)</t>
  </si>
  <si>
    <t>V MsP došlo v I. polroku 2021 k viacerým personálnym zmenám - zmena na poste náčelníka, ukončenie pracovného pomeru 2 príslušníkov a prijatie nového príslušníka MsP.  Plnenie stanovených ukazovateľov výrazne  ovplynila pandémia  Covidu 19. Prednášky boli plánované v školských zariadeniach, ktoré však v dôsledku pandémie boli zatvorené.   Dodávateľský úver za služovné motorové mestskej polície bol splatený vo februári 2021.</t>
  </si>
  <si>
    <t>Úkony spojené so zabezpečením činností mesta v oblasti civilnej ochrany sú plnené priebežne v zmysle platných právnych predpisov prostredníctvom služieb na zákade Mandánej zmluvy s Ing. Milanom Hricom. Výdavky na uvedený program sa skladajú z odmeny za prácu skladníka CO, ktorú vykonáva na základe Dohody o vykonaní práce a výdavkov na odborné konzultácie a služby spočívajúce vo vedení dokumentácie v oblasti CO. Aktivity tohto programu sa vykonávajú podľa pokynov Okresného úradu v Lučenci - odboru CO. V podprograme sa sledujú aj výdavky na opatrenia súvisiace s pandémiou COVID 19 (zabezpečenie OOPP, dezinfekcie a asistencie pri očkovaní).</t>
  </si>
  <si>
    <t>JUDr. Norbert Gecso, 23.8.2021</t>
  </si>
  <si>
    <t>Kvalitné zabezpečenie sčítania obyvateľov v roku 2021</t>
  </si>
  <si>
    <t>Asistovať pri zabezpečení sčítania obyvateľov</t>
  </si>
  <si>
    <t>Na aktivity v rámci uvedenej aktivity majú veľký vplyv opatrenia v súvislosti s COVID-19. Organizované semináre sa realizujú väčšinou vo virtuálnom priestore.</t>
  </si>
  <si>
    <t>V programe sa sledujú výdavky a činnosť 2 služobných motorových vozidiel mestského úradu. Služobné motorové vozidlá mestskej polície sú sledované v rámci programu 5.1 Verejný poriadok a bezpečnosť. Servis a údržba vozového parku je vykonávaná priebežne podľa potreby, všetky vozidlá sú funkčné.Vozidlá sú vybavené GPS monitoringom, t.j. sú zaznamenané všetky pohyby oboch motorových vozidiel. Služobné motorové vozidlo Škoda Superb a služobné motorové vozidlo MsP Škoda Rapid je financované zmluvou o autokredite - dodávateľským úverom. Dodávateľský úver na SMV Škoda Superb bol v 3/2021 splatený.</t>
  </si>
  <si>
    <t xml:space="preserve">V roku 2021 je mesto prijímateľom finančného príspevku na základe Zmluvy o poskytnutí finančného príspevku na poskytovanie sociálnej služby v zariadeniach pre fyzické osoby, ktoré sú odkázané na pomoc inej fyzickej osoby a pre fyzické osoby, ktoré dovŕšili dôchodkový vek podľa § 71 ods. 6 zákona č. 448/2008 o sociálnych  službách v z.n.p. č. 1406/2021-M_ODFSS, ktorej poskytovateľom je Ministerstvo práce, sociálnych vecí a rodiny Slovenskej republiky. Mesto má zazmluvnený transfer vo výške 339 300,00  € poskytnutý na základe tejto zmluvy zasiela štvrťročne (tak ako ich dostáva) za účelom zabezpečenia sociálnej  služby pre n.o. </t>
  </si>
  <si>
    <t>Plánovaná hodnota  2021</t>
  </si>
  <si>
    <t>Zariadenie</t>
  </si>
  <si>
    <t>Transfery - PN</t>
  </si>
  <si>
    <t>Transfery - pre PO</t>
  </si>
  <si>
    <t>Transfery - PN+prísp.na stravu</t>
  </si>
  <si>
    <t>Transfery - PO</t>
  </si>
  <si>
    <t>Mgr. Gabriel Benčík, náčelník MsP; PhDr. Andrea Mágyelová, prednostka MsÚ</t>
  </si>
  <si>
    <t>6</t>
  </si>
  <si>
    <t>Počet poberateľov tejto služby je kolísavý, v tomto období pozorovať mierny pokles počtu žiadateľov o túto službu.</t>
  </si>
  <si>
    <t xml:space="preserve">Operatívne porady vedenia mesta, vedúcich jednotlivých oddelení mestského úradu sa zvolávajú podľa potreby riešenia aktuálnych otázok, pričom sú zavedené pravidelné pracovné porady vedúcich oddelení a referátov - každý prvý pondelok v mesiaci so začiatkom o 9:00 hod.   S riaditeľmi príspevkových organizácií sa problémy riešia operatívne.  Návštevy v partnerských mestách sa v dôsledku pandémie nezrealizovali. </t>
  </si>
  <si>
    <t>Gáspár Emese - vedúca ŠJ, 11.8.2021</t>
  </si>
  <si>
    <t>Mgr.Agócs Attila PhD., 7.9.2021</t>
  </si>
  <si>
    <t>14</t>
  </si>
  <si>
    <t>85%</t>
  </si>
  <si>
    <t>Stravné+réžia</t>
  </si>
  <si>
    <t>1.polrok 78  -  2.polrok 93</t>
  </si>
  <si>
    <t>252</t>
  </si>
  <si>
    <t>?</t>
  </si>
  <si>
    <t>Odmeny za krúžky (vzdelávacie poukazy) neboli vyplatené.</t>
  </si>
  <si>
    <t xml:space="preserve">Kvalifikovanosť a odbornosť vyučovania na našej školy má vplyv aj na vynikajúce výsledky našich žiakov v rôznych testovaniach, súťažiach a olympiádach.                    </t>
  </si>
  <si>
    <r>
      <t xml:space="preserve">Hlavné aktivity programu z hľadiska mesta spočívajú  v poskytovaní transferu na činnosť príspevkovej organizácie Mestské kultúrne stredisko Fiľakovo. Činnosť MsKS Fiľakovo a rozbor jednotlivých aktivít a činností v rámci schváleného programového rozpočtu predkladá samostatne MsKS Fiľakovo.  </t>
    </r>
    <r>
      <rPr>
        <b/>
        <i/>
        <sz val="9"/>
        <rFont val="Arial CE"/>
        <charset val="238"/>
      </rPr>
      <t xml:space="preserve">Kapitálové výdavky - zahŕňajú </t>
    </r>
    <r>
      <rPr>
        <i/>
        <sz val="9"/>
        <rFont val="Arial CE"/>
        <charset val="238"/>
      </rPr>
      <t xml:space="preserve">výdavky súvisiace s výmenou projektora na iný. Činnosť MsKS bola v plnej miere poznačená opatrenia súvisiacimi s pandémiou. </t>
    </r>
  </si>
  <si>
    <t>Informácie o poskytnutých dotáciách sú za predchádzajúce obdobia dostupné na webovom sídle mesta  https://www.filakovo.sk/index.php/sk/samosprava/rozpocet-mesta/prehlad-poskytnutych-dotacii.  Prehľad za rok 2021 nie je zverejnený, zverejnili sa len zmluvy o dotáciách. V pôsobnosti MsZ sa podporilo 7 občianskych združení v celkovej výške dotácií 113 350 € , a v pôsobnosti mestskej rady sa podporilo 8 občianskych združení v celkovej výške dotácie 4 150 €.</t>
  </si>
  <si>
    <t>Referát ekonomiky má za úlohu spracovať a zverejniť na webovom sídle mesta dotácie každoročne. Rok 2021 spracovala prednostka.</t>
  </si>
  <si>
    <t>310</t>
  </si>
  <si>
    <t>212002 72g</t>
  </si>
  <si>
    <t>212003 72g</t>
  </si>
  <si>
    <t>292027 72j</t>
  </si>
  <si>
    <t>292017 41</t>
  </si>
  <si>
    <t>292012 41</t>
  </si>
  <si>
    <t>312010 EU</t>
  </si>
  <si>
    <t>453 3AC1</t>
  </si>
  <si>
    <t>453 3AC2</t>
  </si>
  <si>
    <t>453 41</t>
  </si>
  <si>
    <t>322005 3</t>
  </si>
  <si>
    <t>312010 ÚP</t>
  </si>
  <si>
    <t>Príjem z prenajatých pozemkov</t>
  </si>
  <si>
    <t>Príjem z prenajatých budov</t>
  </si>
  <si>
    <t>Iné príjmy - vodné</t>
  </si>
  <si>
    <t>Z vratiek</t>
  </si>
  <si>
    <t>Z dobropisov</t>
  </si>
  <si>
    <t>Zo štátnych finančných...</t>
  </si>
  <si>
    <t>Prostriedky z predch. Období</t>
  </si>
  <si>
    <t>Z rozpočtu obce</t>
  </si>
  <si>
    <t>Projekt - "Cesta na trhu práce"</t>
  </si>
  <si>
    <t xml:space="preserve">Hlavné aktivity programov 10.2,10.4,10.5 z hľadiska mesta spočívajú  v poskytovaní transferu na činnosť príspevkovej organizácie Hradné múzeum vo Fiľakove. V roku 2018 sa začalo s realizáciou projektu Enhacement of the ancient cultural cross border heritage profile of historical Nógrád /Prezentácia kultúrneho dedičstva historického Novohradu presahujúceho hranice a dobu, SKHU/1601/1.1/267, Interreg V-A Slovakia Hungary Cross Border Cooperation Programme. Projekt sa v 2021 riadne ukončil, koncom augusta sa vykonala zo strany RO aj kontrola na mieste. Výdavky na energie sa týkajú tohto projektu. Výdavky na cenu práce v podprograme sa týkajú realizácie projektu z dotácie MK SR. </t>
  </si>
  <si>
    <t>HODNOTIACA SPRÁVA</t>
  </si>
  <si>
    <t>K 31.12.2021</t>
  </si>
  <si>
    <t xml:space="preserve">Schválená uznesením Mestského zastupiteľstva vo Fiľakove č. ..../2022  dňa                       2022. </t>
  </si>
  <si>
    <t>Návrh</t>
  </si>
  <si>
    <t>Mgr. Melinda Liptáková - riaditeľka MŠ</t>
  </si>
  <si>
    <t>Mgr. Melinda Liptáková, 20.5.2022</t>
  </si>
  <si>
    <t>Mgr. Attila Agócs, PhD., 6.6.2022</t>
  </si>
  <si>
    <t>Skutočná hodnota k 31.12.2021</t>
  </si>
  <si>
    <t>Skutočné hodnoty k 31.12.2021 sa zhodujú s plánovanými hodnotami. V školskom roku 2020/2021 sme pracovali podľa Školského vzdelávacieho programu "Poznávaj svet" podľa, ktorého sme realizovali výchovno - vzdelávaciu činnosť s deťmi.   Profesijný rozvoj pedagogických zamestnancov sme zabezpečili v priestoroch MŠ aktualizačným vzdelávaním na tému "Didaktické hry na rozvoj predmatematických predstáv", ktorého sa zúčastnilo 17 pedagogických zamestnancov, účasťou 4 pedagogických zamestnancov na viacerých online webinároch k vzdelávacím oblastiam a k aktuálnym legislatívnym zmenám,ďalej tvorivými činnosťami pedagogických zamestnancov súvisiacimi s výkonom pracovnej činnosti ako aj sebavzdelávaním - štúdiom odbornej literatúry.</t>
  </si>
  <si>
    <t>K 31.12.2021 sa uskutočnili pracovné porady, zasadnutia pedagogickej rady a metodického združenia formou osobných stretnutí všetkých zamestnancov len v nevyhnutných prípadoch pri dodržaní nariadení ÚVZ SR a Školského semaforu vydaného MŠVVaŠ SR na školský rok 2020/2021 a 2021/2022 od septembra do decembra 2021. Pri poskytovaní aktuálnych informácií zamestnancom bola využívaná najmä komunikácia formou e-mailov a písomnými oznámeniami na "Informačnej tabuli". Podľa potreby boli využívané aj rozhovory individuálne a v menších skupinách.</t>
  </si>
  <si>
    <t>K 31.12.2021 materská škola spolupracovala najmä so 4 základnými školami v meste,   s materskou školou Daxnerova 15, ZUŠ, CPPPaP, s logopédkou. S ďalšími menovanými inštitúciami sa v školskom roku 2020/2021 nezrealizovali spoločné stretnutia z dôvodu pandemických opatrení.</t>
  </si>
  <si>
    <t>Pedagogickí zamestnanci vypracovali k 31.12.2021 jeden projekt, ktorým reagovali na výzvu MŠVVaŠ  SR "MÚDRE  HRANIE". Projekt bol úspešný a MŠ získala finančné prostriedky na zakúpenie učebných pomôcok vo výške 1 000 €. Listom sme oslovili viacero firiem, podnikateľských subjektov v meste, osobne aj rodičov detí navštevujúcich materskú školu o poskytnutie 2% zo zaplatených daní  Občianskemu združeniu Sub sole, ktoré pracuje už viac rokov pri materskej škole a Občianske zduženie získalo sumu 845,00 €, z ktorého zabezpečilo výmenu piesku v piatich pieskoviskách v hodnote 700,00€ a uhradilo účastnícky poplatok 2 pedagogickým zamestnancom na odbornom seminári "Zippyho kamaráti! vo výške 145,00 € .</t>
  </si>
  <si>
    <t>Deti k 31.12.2021 nevystupovali na verejnosti s programom na žiadnom podujatí, nakoľko organizovanie hromadných podujatí bolo zakázané. Vo Fiľakovských zvestiach bol uverejnený 1 článok oznam o zápise detí na nový školský rok 2021/2022, v časopise Predškolská výchova bol uverejnený 1 odborný článok týkajúci sa výchovno  - vzdelávacej činnosti pedagogického zamestnanca.</t>
  </si>
  <si>
    <t>K 31.12.2021 sa neuskutočnili osobné stretnutia s pedagogickými zamestnancami z družobných materských škôl, výmenu skúseností sme realizovali písomnou formou.</t>
  </si>
  <si>
    <t>Agneša Magová - vedúca ŠJ, 20.5.2022</t>
  </si>
  <si>
    <t>Skutočné hodnoty k 31.12.2021 sa zhodujú s plánovanými hodnotami, suma vo výške 5250,00 € bola presunutá z bežných výdavkov do kapitálových z dôvodu zakúpenia 2 ks varných kotlov ale týmto presunom sumy sa rozpočet ŠJ nenavýšil.  Počet  jednotlivých stravníkov sa minimálne mení, kapacita školskej jedálne je využitá na 100%.</t>
  </si>
  <si>
    <t xml:space="preserve">Mesto vydáva plnofarebné dvojjazyčné mestské noviny s názvom Fiľakovské zvesti - Füleki  Hírlap od roku 2005. Mestské noviny sa vydávajú raz mesačne v náklade 3700 ks, distribuujú sa zdarma. Tlač zabezpečuje spoločnosť  Alfa print s.r.o, Martin, ktorá bola vybraná verejným obstarávaním. Po vytvorení nového štatútu novín a etického kódexu vznikla redakčná rada, ktorá zasadá pravidelne raz mesačne - od vypuknutia pandémie prebieha však komunikácia elektronicky. Zápisnice zo zasadnutí sú uverejňované na webovom sídle mesta. Šéfredaktorkou a grafičkou je Mgr. Klaudia Mikuš Kovácsová, jej zástupkyňou Mgr. Andrea Illés Kósik. Ďalší členovia - pomocná redaktorka Iveta Cíferová, členovia rady Margita Oroszová, Ing. László Kerekes, Emese Szvorák, Vladimír Cirbus. Preklady textov zabezpečujú zamestnanci MsÚ, HMF a MsKS. Okrem reflektovania aktuálnych udalostí zo oblastí samosprávy, kultúry, školstva či športu sú v novinách vytvorené aj pravidelné rubriky - Vedeli ste, že...?, Zo zasadnutí MsZ, Umelecký kútik, Športové výsledky či Zaujímavosti z histórie mesta..
Mestské noviny vychádzajú vždy v posledný deň v mesiaci (resp. prvý deň po víkende, ak posledný deň padne na víkend). Všetky čísla sú zverejnené na webovej stránke mesta http://www.filakovo.sk/index.php/sk/mesto/filakovske-zvesti. </t>
  </si>
  <si>
    <t>Mgr. Klaudia Mikuš Kovácsová, 24.5.2022</t>
  </si>
  <si>
    <t>Ing. arch. Erika Anderková, vedúca referátu stratégie a rozvoja,                               Mgr. Klaudia Mikuš Kovácsová - hovorkyňa mesta</t>
  </si>
  <si>
    <t xml:space="preserve">Mgr. Klaudia Mikuš Kovácsová, šéfredaktorka mestských novín </t>
  </si>
  <si>
    <t>PhDr. Andrea Mágyelová,Mgr. Erika Vaššová, 24.5.2022</t>
  </si>
  <si>
    <t>Mesto implementuje národný projekt Budovanie odborných kapacít na komunitnej úrovni, Kód ITMS2014+: 312041Y403, ktorý sa sa realizuje vďaka podpore z Európskeho sociálneho fondu a Európskeho fondu regionálneho rozvoja v rámci Operačného programu Ľudské zdroje na základe ZMLUVY O SPOLUPRÁCI č. N20200113009.  Sociálna práca v KC je vykonávaná prostredníctvom 1 odborného garanta KC,1 odborného pracovníka KC a 1 pracovníka KC.  Implementáciou národného projektu zabezpečilo mesto kvalitný výkon sociálnej práce v meste Fiľakovo. V roku 2020 sa vykonala kontrola činnosti aj zo strany NKÚ. Mesto prijalo opatrenia, ktoré však nie sú plnené k spokojnosti vedeniu mesta. Mesto Fiľakovo na základe oznámenia zo dňa  26.4.2021 preobsadilo novovytvorenú pozíciu Komunitný pracovník KC doterajším zamestnancom OPKC. Pozícia OPKC sa obsadila na základe výberového konania. KC má vypracovaný program dlhodobej sociálnej rehabilitácie rodiny s 9 deťmi. Trvanie implementácie bolo predĺžené dodatkom k Zmluve o spolupráci do 31.10.2022.</t>
  </si>
  <si>
    <t>Mgr. Katarína Gášpárová, 19.5.2022</t>
  </si>
  <si>
    <t>PhDr. Zoran Ardamica, PhD., 6.6.2022</t>
  </si>
  <si>
    <t>Mgr. Katarína Gášpárová, zastupujúca riaditeľka školy</t>
  </si>
  <si>
    <t>Predaj výrobkov a služ.</t>
  </si>
  <si>
    <t>Zost.FP</t>
  </si>
  <si>
    <t xml:space="preserve">Začiatkom šk. r. 2020/2021 do 15. septembra sa prijalo spolu 331 žiakov. Celkový počet sa upravil prirodzeným obvyklým spôsobom na 308  ku koncu  šk. roka 2020-21. K 15. sept. 2021 sme vykazovali na zač. štat. obdobia ind. 162, skup 155  - spolu 317 žiakov. . Pedagogickí zamestnanci majú požadované vzdelanie - vyššie odb., resp. VŠ Mgr. alebo vyššie. Všetci  učitelia  HO a VO sú plne kvalifikovaní. Uskutočnili sa žiacke a koncerty, výstavy, iné podujatia - väčšinou online Ich podrobný rozpis viď v správe o VVČ. Pandemické obdobie: ZUŠ -MAI nemá alebo má minimálny vplyv na niektoré ukazovatele v dobe pandémie. V októbri bolo vyučovanie obmedzené a v mesiacoch november až január bola škola zatvorená, postupne sme nabehli na rôzne formy dištančného vzdelávania, ku ktorému sme sa museli vybaviť technicky aj vedomostne. Riaditeľ v spolupráci s učiteľkami VO vypracoval projekt na Fond na podporu menšinových kultúr / Kultminor/, z projektu sa dokúpili učebné pomôcky v cene 3000 eur. V rámci projektu zorganizovalo 5 tvorivých dieľní  a jedna výstava - prezentovaná v priestoroch školy. .  Počet koncertov v tabuľke obsahuje aj triedne koncerty, nakoľko sú verejné - vzhľadom na pandémiu bolo vyhlásených v republike aj mimo nej oveľa menej súťaží a verejné podujatia -  boli počas roku vyslovene zakázané, preto sa plán plnil len čiastočne - pričom sú dosiahnuté čísla podľa nás parvdepodobne najväčšie možné. </t>
  </si>
  <si>
    <t>Bc. Erika Szabová, 23.5.2022</t>
  </si>
  <si>
    <t>Mgr. Attila Agócs, PhD.,6.6.2022</t>
  </si>
  <si>
    <r>
      <rPr>
        <b/>
        <sz val="8"/>
        <rFont val="Arial CE"/>
        <charset val="238"/>
      </rPr>
      <t xml:space="preserve">1 x - </t>
    </r>
    <r>
      <rPr>
        <sz val="8"/>
        <rFont val="Arial CE"/>
        <charset val="238"/>
      </rPr>
      <t xml:space="preserve">Monitoring programového rozpočtu mesta k 31.12.2020 bol prerokovaný  na zasadnutí MsZ dňa 24.06.2021 (uznesenie č. 54/2021) a </t>
    </r>
    <r>
      <rPr>
        <b/>
        <sz val="8"/>
        <rFont val="Arial CE"/>
        <charset val="238"/>
      </rPr>
      <t>1 x</t>
    </r>
    <r>
      <rPr>
        <sz val="8"/>
        <rFont val="Arial CE"/>
        <charset val="238"/>
      </rPr>
      <t xml:space="preserve"> monitoring plnenia programového rozpočtu mesta  k 30.06.2021 bol prerokovaný na zasadnutí MsZ dňa 30.09.2021 (uznesenie MsZ č. 103/2021),</t>
    </r>
  </si>
  <si>
    <t>V zákonom stanovenej lehote boli do RIS SAM-u naimportované - IÚZ mesta Fiľakovo za rok 2020 dňa 22.03.2021 a KÚZ za rok 2020 dňa 24.05.2021. Okrem toho boli k 31.12.2021 do RIS SAM-u  naimportované finančné výkazy mesta Fiľakovo za I., II. a III. štvrťrok 2021,</t>
  </si>
  <si>
    <t>V priebehu roka 2021 do 31.12.2021 boli do RIS SAM-u v zákonom stanovenej lehote naimportované úpravy rozpočtu 7 x (RO č. 1/2021-RO č. 7/2021), RO č. 8/2021 bol naimporoovaný do RIS SAM-u v januári 2022.</t>
  </si>
  <si>
    <t xml:space="preserve">I. až IV. etapa auditu (predbežný audit a audit individuálnej účtovnej závierky za rok 2020  a vypracovanie správy audítora a listu odporúčaní), V. etapa auditu (audit konsolidovanej účtovnej závierky a overenie súladu výročnej správy), I. a II. etapa auditu (predbežný audit individuálnej účtovnej závierky za rok 2021),
</t>
  </si>
  <si>
    <t>Návrh programového rozpočtu mesta Fiľakovo na roky 2021 - 2023 s tým, že záväzný je len rozpočet na rok 2021, bol schválený mestským zastupiteľstvom dňa 16. decembra 2020 uznesením č. 54/2020. V priebehu roka 2021 bol rozpočet upravený rozpočtovými opatreniami 8 x.</t>
  </si>
  <si>
    <t>Angelika Kelemenová, 20.5.2022</t>
  </si>
  <si>
    <t>Mgr. Ildikó Kotlárová, 20.5.2022</t>
  </si>
  <si>
    <t>Mgr. Ildikó Kotlárová,  riaditeľka školy</t>
  </si>
  <si>
    <t>Sponzorské</t>
  </si>
  <si>
    <t>Čo sa týka finančných prostriedkov škola hospodárila z finančných prostriedkov určených na bežné výdavky. K 31. 12. 2021 škola mohla z obdržaných  normatívnych príspevkov na depozitný účet  v úplnej výške preúčtovať mzdové prostriedky na platy aj odvody zamestnancov za mesiac december 2021. Boli uhradené všetky faktúry týkajúce sa tovarov a služieb obdržané k 31.12. V 1. Q 2022 sa ešte dočerpala suma 33 000 € ako prostriedok z roku 2021. Boli čerpané na teplo – december 2021 a január, február 2022. Zároveň sa zrekonštruovala 1 chodba, schodište a podesty v budove školy, ktorá sa uskutočnila na základe verejného obstarávania. V mesiaci marec 2021 sa ukončil projekt "Chceme byť úspešnejší". V roku 2021 bola škola zapojená do projektu pod názvom „Spolu múdrejší“. Okrem príjmov z nájmu a vratiek obdržala škola sponzorské vo výške  1 100 €, ktoré bolo vyčerpané tiež v 1.Q. 2022.                                                                                                                                                                                                                                                                                 Programové plnenie naplánovaných hodnôt v % kvalifikovanosti pg. zamestnancov ako aj odbornosti vyučujúcich v primárnom vzdelávaní (I. stupeň)  bolo aj ku koncu roka s tými istými hodnotami ako v Monitorovacej správe. Nenastali žiadne zmeny. Všetky predmety sú vyučované takisto kvalifikovanými zamestnancami, ako boli v prvej polovici kalendárneho roka. Naďalej máme 4 predmety bez potrebnej odbornosti. Ide o predmety Fyzika, Technika, Telesná výchova a Hudobná výchova. Jedná sa však zväčša o výchovné predmety. Vedenie školy sa v rámci možností snaží, aby % kvalifikovanosti pg. zamestnancov a % odbornosti vyučovania bolo čo najvyššie. % úspešnosti prijatia žiakov na ďalšie štúdium bolo splnené na 100 % - všetci žiaci boli prijatí na nimi vybrané stredné školy. Percento prospievajúcich žiakov je rovnaké, aké bolo pri vysvedčeniach na konci školského roka 2020/2021. Školy v prírode sa nezúčastnili žiaci vôbec z dôvodu pandémie. Čo sa týka učebníc, na ktoré MŠ poskytuje dotácie, škole bolo poskytnutých    9 180 €. Z tejto čiastky sa zabezpečilo spolu od rôznych vydavateľov celkom 934 ks učebníc (z toho 475 ks do 30.6.21). V rámci tejto možnosti sa mohli žiakom rozdať nové učebnice a nimi nahradiť staré opotrebené.</t>
  </si>
  <si>
    <t xml:space="preserve">Prípadné vyskytujúce sa nedostatky rieši vedenie školy aktuálne v danom čase na škole, alebo so zriaďovateľom, kedy sa navrhujú operatívne riešenia závisle od druhu problému či nedostatku.   </t>
  </si>
  <si>
    <t>Mgr. Ildikó Kotlárová, riaditeľka školy</t>
  </si>
  <si>
    <t>Skutočná hodnota                           k 31.12.2021</t>
  </si>
  <si>
    <t>Počet dochádzajúcich žiakov je zavislý od počtu prihlásených žiakov  do 5. ročníka z okolitých obcí z malotriednych škôl.  K 31. 12. 2021 bol v porovnaní k 30.06.2021 v monit. správe počet dochádzajúcich žiakov  nižší o 1. Najviac žiakov dochádzalo ku koncu roka ako vždy z obce Šíd, v menšom počte z obcí Biskupice, Čamovce,  Belina a Fiľakovské Kľačany.Takýto vysoký počet dochádzajúcich žiakov na II. stupni, ktorí majú nárok na dopravné, škola nemala za posledných cca 10 rokov, avšak napriek tomu čerpanie dotácie bolo nižšie ako za predchádzajúce obdobia a to z dôvodu istého času dištančného vzdelávania a aj chorobnosti žiakov.  Nevyčerpaná dotácia vo výške 1 096 € bola vrátená na účet zriaďovateľa.</t>
  </si>
  <si>
    <t xml:space="preserve">Finančné prostriedky poskytnuté zriaďovateľom na prevádzku ŠKD boli vyčerpané v celej výške. 95 % celkovej dottácie bolo použitých na mzdy a odvody 3 vychovávateliek. 5 % tvorili výdavky na elektrickú energiu, stravovanie zamestnancov a prídel do SF. Poplatky za ŠKD ako vlastné príjmy boli mesačne prevedené na účet zriaďovateľa. Čo sa týka  ich platenia boli prípady, keď vychovávateľky každodenne upozorňovali  rodičov na povinnosť zaplatenia mesačného poplatku. Do školského klubu detí bolo zapísaných 75 žiakov rozdelených do troch tried. Z dôvodu vyššej chorobnosti a pozitivity žiakov na Covid 19 boli mesiace, keď tento počet detí bol nižší. V školskom roku 2021/2022 bolo zapísaných 65 žiakov – tento pokles bol tiež z dôvodu, že sú rodičia, ktorí po skončení vyučovania si berú dieťa domov, aby nebolo v kolektíve kvôli nákaze. Jednotlivé oddelenia pracovali podľa vypracovaného výchovného programu. Aktivity prebiehali v popoludňajších hodinách formou pravidelných a príležitostných činností, striedaním organizovaných činností a spontánnych aktivít, rešpektujúc základné pedagogické požiadavky voľného času, ktorými sú dobrovoľnosť, zaujímavosť, snaha o podporu aktivít detí. Každá vychovávateľka fungovala podľa svojho vypracovaného ročného a týždenného plánu svojho oddelenia.  </t>
  </si>
  <si>
    <t>Nedostatky v činnosti ŠKD sa nevyskytli. Opakovane ako v predchádzajúcich rokoch negatívom bol prístup niektorých rodičov po stránke platenia poplatku. Riešenie na tento nedostatok je, že v mesiaci január 2022 sa podal projekt na MŠVVaŠ v rámci Plánu obnovy a odolnosti,ktorý bol úspešný a od februára 2022 žiaci z rodín v hmotnej núdzi a zo SZP neplatia poplatky za ŠKD do konca školského roka 2021/2022.</t>
  </si>
  <si>
    <t>Mgr. Ildikó Kotlárová,  20.5.2022</t>
  </si>
  <si>
    <t xml:space="preserve">Prvý polrok kalendárneho roka na škole žiadne krúžky nepracovali. To znamená, že neboli vyplácané ani odmeny ich vedúcim učiteľom. V II. polroku kalend. roka, čiže v I. polroku školského roka 2021/2022 od mesiaca október rozbehlo svoju činnosť 15 rôznych krúžkov – dramatický, slovenskej konverzácie, anglický, maloremeselnícky, športový, malý kutil, enviromentálny, výtvarný, čítania, novinársky. Tieto mimoškolské aktivity využívalo k 31. 12. 2021 259 žiakov, čo je o 7 žiakov viac ako bolo naplánované. Z uvedenej skutočnosti vyplýva pozitívum, že u žiakov sa zvýšil záujem o návštevu krúžkov.  Podiel mali na tom hlavne vyučujúci, ktorí svojou kreativitou na vytvorenie rôznych zaujímavých krúžkov prebudili záujem detí. Odmeny vedúcim krúžkov boli vyplatené vo výplate za mesiac november 2021. V rámci tovarov a služieb boli zakúpene učebné pomôcky a materiály. Za prostriedky vo výške 2 983 €, ktoré sa nevyčerpali v roku 2020, v 1. Q 2021  zabezpečila výpočtová technika (uvedená suma nie je súčasťou súm vo vyššej rozpočtovej tabuľke). Z dôvodu, že nie celý kalendárny rok prebiehali činnosti jednotlivých krúžkov, opakovanie ako vlani, k 31. 12. 2021 ostali nevyčerpané finančné prostriedky a to vo výške 3 190 €. Boli preúčtované do roku 2022 a vyčerpali sa v 1. Q. 2022. 
Pre deti na našej škole záujmový krúžok je miestom pre život a na učenie, kde sa cítia príjemne, kde nájdu miesto na hru, ale aj na utiahnutie sa, kde môžu udržiavať sociálne kontakty, kde ponuky, ale aj povinnosti zodpovedne vnímajú.
Na kreatívnu prácu je vyhradená špeciálna miestnosť. Jednotlivé dni v týždni majú vyhradené na rôzne záujmy ako tanec/hudba, tvorivosť atď. 
Aj za tú krátku dobu fungovania krúžkov sa prejavila tvorivosť a obetavosť našich učiteľov, aby sa žiaci tešili každý týždeň na nejaké aktivity a nové výtvory.  </t>
  </si>
  <si>
    <t>Skutočná hodnota k 31.12.2022</t>
  </si>
  <si>
    <t>Dotácie v roku 2021 boli poskytnuté zo strany UPSVaR 2-krát tak, ako aj v minulých rokoch. Prvá dotácia bola na 31 žiakov a druhá na 80 žiakov. Veľký rozdiel je väčšinou z dôvodu, že rodičia predložili potrebné potvrdenia o tom, že sa rodina nachádza v hmotnej núdzi. Suma na 1 žiaka je naďalej 16,60 €. Učebné pomôcky boli zakúpené na základe požiadaviek triednych učiteľov podľa ich zváženia a podľa potrieb.</t>
  </si>
  <si>
    <t>13</t>
  </si>
  <si>
    <t xml:space="preserve">Aktivitu tvorí:                                                                                                                                                                                                                 Zabezpečenie stravovacích návykov pre žiakov školy v hmotnej núdzi z finančných prostriedkov  vyčlenených na tieto účely.                                                                                                      Zabezpečenie školských potrieb pre žiakov školy v hmotnej núdzi, potrebných na vzdelávanie z finančných prostriedkov  vyčlenených na tieto účely.                                                                                       </t>
  </si>
  <si>
    <t>Eva Kőművešová, 23.5.2022</t>
  </si>
  <si>
    <t>Mgr. Štefan Ujpál, 23.5.2022</t>
  </si>
  <si>
    <t>Aktivitu predstavuje záujmové vzdelávanie prostredníctvom krúžkovej činnosti, poskytovanie transferov prostredníctvom vzdelávacích poukazov. Zámerom krúžkovej činnosti je neformálnym spôsobom aktívne a zmysluplne vypĺňať voľný čas žiakov školy. Žiaci sa počas týchto aktivít venujú svojim záujmom a cielene sú rozvíjané ich schopnosti, zručnosti, vedomosti a talent. Počas krúžkovej činnosti sa žiaci pravidelne pripravújú aj na rozličné školské akcie. Vzhľadom na nepriaznivý vývoj pandemickej situácie v súvislosti s ochorením COVID-19 bola v roku 2021 krúžková činnosť obmedzená. Rozpočtované prostriedky boli použité na odmeny pre vedúcich krúžkov, odvody do poisťovní a nákup materiálu potrebného pre činnosť krúžkov. Nepoužité finančné prostriedky vo výške 5 344,95 € boli prenesené do roku 2022.</t>
  </si>
  <si>
    <t>Činnosť ŠKD súvisí s vyučovacím procesom a tiež s organizovaním voľnočasových aktivít detí podľa výchovných programov 5 oddelení ŠKD. Aktivitu predstavujú aktivity detí v popoludňajších hodinách v oddychovej, rekreačnej a záujmovej oblasti a príprava na vyučovanie. Bežné výdavky boli čerpané na 100 %.. Rozpočtové výdavky boli použité na mzdy a odvody pre 5 vychovávateliek, tovary a služby, energie. Vychovávateľky ŠKD počas sledovaného obdobia pravidelne spolupracovali s učiteľmi tak v oblasti výchovy a vzdelávania, ako aj pri príprave školských aktivít. Činnosť ŠKD bola počas celého roka 2021 tiež nepriaznivo ovplyvnená pandémiou ochorenia Covid-19 a nie všetky plánované aktivity bolo možné realizovať.</t>
  </si>
  <si>
    <t>Zariadenie školského stravovania zabezpečuje stravovanie pre žiakov, zamestnancov školy a ostatných občanov mesta. Dodržiava sa zásada vekových kategórií a výživových noriem. Čerpanie rozpočtu bolo za sledované obdobie v súlade s plánom programového rozpočtu. Najväčšiu položku výdavkovej časti rozpočtu predstavovali mzdové náklady zamestnancov školskej jedálne a odvody do poisťovní. Prostriedky boli použité na mzdy, odvody pre zamestnankyne školskej jedálne, tovary a služby, energie. Škola uspela v projekte MŠVVaŠ SR na zlepšenie vybavenia školských jedální a získala tak finančné prostriedky vo výške 4668,00 €, ktoré boli použité na zabezpečenie nového vybavenia pre kuchyňu školskej jedálne. V školskej kuchyni pribudla nová umývačka riadu, chladnička, univerzálny robot na krájanie zeleniny, regále, čím sa zvýšila efektívnosť a bezpečnosť práce. Školská jedáleň bola zapojená aj do projektov - Školské ovocie a zelenina, Školské mlieko. Stravníci sa mohli na obedy prihlasovať a odhlasovať elektronicky.</t>
  </si>
  <si>
    <t xml:space="preserve">Aktivitu tvorí:                                                                                                                                                                                                                        Príspevok na cestovné náklady žiakom z obcí, s ktorými má mesto uzavretú dohodu o školskom obvode. Transfery na cestovné sú poskytované podľa aktuálneho cenníka SAD, v závislosti od počtu dochádzajúcich žiakov. V roku 2021 bol škole poskytnutý príspevok na dopravu žiakov vo výške 12 656,69 €. Z toho bolo použitých 8 218,33 €. Zvyšné finančné prostriedky vo výške 4 438,36 € boli prenesené do roku 2022.                                                                                                                                                    </t>
  </si>
  <si>
    <t>1685</t>
  </si>
  <si>
    <t xml:space="preserve">Čerpanie rozpočtu bolo za sledované obdobie v súlade s plánom programového rozpočtu. Výdavková časť bola k 31.12.2021 čerpaná na 95,95 %. Najväčšiu položku predstavovali mzdové náklady zamestnancov a odvody do poisťovní. Tovary a služby boli celkovo čerpané na 75,43 %. Finančné prostriedky boli použité na poplatky za energie, služby, nákup potrebného materiálu k prevádzke školy a na rutinnú a štandardnú údržbu. Na nemocenské dávky boli použité finančné prostriedky vo výške 1 674,40 €. V poslednom kvartáli roka boli vykonané stavebné práce na odstránenie havarijného technického stavu budovy školských dielní v sume 17 385,47 €. Na učebné pomôcky pre žiakov zo sociálne znevýhodneného prostredia boli použité finančné prostriedky vo výške 1 400,00 €. Na zabezpečenie protipandemických opatrení súvisiacich s ochorením COVID-19 MŠVVaŠ SR v roku 2021 pridelilo škole príspevok v celkovej výške 3 235,00 €. Z toho 1 814,46 € bolo použitých na zabezpečenie dezinfekčných prostriedkov na osobnú hygienu a dezinfekciu, ako aj osobných ochranných prostriedkov pre zamestnancov školy, nákup papierových utierok, zabezpečenie testov pre zamestnancov školy, testovanie zamestnancov školy a pod. Zvyšné finančné prostriedky vo výške 1 420,54 € boli na tento účel použité v roku 2022. MŠVVaŠ SR poskytlo škole finančné prostriedky vo výške 2 000,00 € ako príspevok na digitálne technológie pre I. stupeň školy. Tie boli použité na zabezpečenie notebookov potrebných pre dištančné vzdelávanie. Kapitálové výdavky neboli realizované. Kvalifikovanosť ped. zamestnancov je na dobrej úrovni. Mierny pokles pretrváva v odbornosti vyučovania, namä na II. stupni školy. Dôvodom je nedostatok učiteľov s potrebnou kvalifikovanosťou. Škola zaznamenáva dlhodobý nedostatok učiteľov, a to najmä s aprobáciami predmetov matematika, fyzika a informatika. Úspešnosť prijatia žiakov na stredné školy bola 100%. Percento prospievajúcich žiakov na konci roka 2021 sa približovalo k  plánovanej hodnote. Z prideleného príspevku na učebnice z rozpočtovej kapitoly MŠVVaŠ SR bolo pre žiakov I. a II. stupňa školy zabezpečených 1 685 ks učebníc a pracovných zošitov v celkovej sume 6 854,95 €.  V porovnaní s minulým rokom 2020 bol príspevok na učebnice o 2 702,77 € nižší, preto aj počet zabezpečených učebníc a pracovných zošitov bol  v roku 2021 o 432 ks menší. Lyžiarsky výcvik, škola v prírode a plavecký výcvik sa vzhľadom na vývin pandemickej situácie v roku 2021 neuskutočnili. Škola uspela v rozvojom projekte MŠVVaŠ SR pod názvom „Čítame radi 2“ a získala tak finančné prostriedky vo výške 800,00 €, ktoré boli použité na nákup detských a mládežníckych kníh do školskej knižnice. V poslednom kvartáli roka 2021 škola získala finančné prostriedky vo výške 1 050,00 € na realizáciu projektu "Spolu múdrejší 2", zameraného na zlepšovanie vedomostí a zručností žiakov prostredníctvom ich doučovania. V roku 2021 škola uspela aj v projekte Raiffeisen banky pod názvom "Gesto pre mesto", čím získala finančné prostriedky vo výške 1 000,00 €. Tie boli použité na zabezpečenie 2 hrnčiarskych kruhov, ktoré sa využívajú v rámci vyučovania a krúžkovej činnosti. Počas pandémie, ktorú spôsobilo ochorenie COVID-19, bola veľká časť školských súťaží z preventívnych dôvodov pozastavená, alebo zrušená, resp. prebiehali za zmenených podmienok. Niektoré sa podarilo absolvovať a žiaci školy dosiahli niekoľko úspechov. V súťažiach a predmetových olympiádach, ktoré sa uskutočnili, získali žiaci školy pekné umiestnenia a výhry. V krajskom kole recitačnej súťaže Rómovia recitujú obsadila žiačka školy 1. miesto a zabezpečila si postup do celoštátneho kola súťaže, kde sa opäť umiestnila na 1. mieste. V okresnom kole dejepisnej olympiády v kategórii C – deviaty ročník obsadil žiak školy 3. miesto. V projekte Umenie zblízka 8 zaznamenal žiak školy úspech a jeho interpretácia diela sa dostala do katalógu výstavy. V obvodnom kole súťaže v prednese poézie a prózy Hviezdoslavov Kubín bodovali žiaci školy v zlatom aj v striebornom pásme. V postupovom regionálnom kole sa jeden žiak umiestnil na 3. mieste a ďalšia žiačka v tretej kategórii suverénne vyhrala a postúpila do krajského kola súťaže Sládkovičova Radvaň v Banskej Bystrici. Na celoslovenskom kole v prednese pôvodnej slovenskej prózy Timravina studnička za svoje jedinečné recitátorské umenie získala žiačka školy Mimoriadnu cenu Matice slovenskej. V krajskom kole literárnej súťaže Sládkovičova Radvaň v III. kategórii prózy sa žiačka školy umiestnila na 2. mieste. </t>
  </si>
  <si>
    <t>Ing. Zoltán Varga - vedúci oddelenia, 20.5.2022</t>
  </si>
  <si>
    <t>3715</t>
  </si>
  <si>
    <t>149</t>
  </si>
  <si>
    <t>3702</t>
  </si>
  <si>
    <t>1964</t>
  </si>
  <si>
    <t>168</t>
  </si>
  <si>
    <t>873</t>
  </si>
  <si>
    <t>55</t>
  </si>
  <si>
    <t>375</t>
  </si>
  <si>
    <t>1195</t>
  </si>
  <si>
    <t>183</t>
  </si>
  <si>
    <t>10347</t>
  </si>
  <si>
    <t>4482</t>
  </si>
  <si>
    <t>286</t>
  </si>
  <si>
    <t xml:space="preserve">Na základe podaných daňových priznaní prebieha kontrola správnosti a úplnosti priznaní za daň z nehnuteľností a to porovnaním priznaných údajov s evidenčnými údajmi podľa katastrálneho operátu. Celkový počet poplatníkov z titulu miestneho poplatku za KO je 10.347 z ktorých 1066 osôb má 100% úľavu. Počet vydaných rozhodnutí v tejto oblasti je 4768 : z toho FO 4482, PO 286 . Počet poplatníkov aj v priebehu r. 2021 sa neustále menil kvôli značnej migrácie občanov. K 31.12. evidujeme až 561 osôb, ktoré sú síce v evidencii mesta, ale v skutočnosti sú administratívne nedosiahnuteľné. Takým sa doručujú rozhodnutia verejnou vyhláškou.   V roku 2021 bolo v štyroch zariadeniach (SOŠ Fiľakovo, Kállai Vináreň a Penzión, Penzión Pepita, Bebek) iba celkom 375 ubytovaných hostí, ktorí strávili spolu 1195 nocí. Dôvodom poklesu ubytovaných v našom meste bola nepriaznivá pandemická situácia počas r. 2021.  V priebehu roka 2021 sa nám podarilo znížiť pohľadávky evidované za obdobie 1999-2020 v celkovej výške 434.850,33 o 12,20% t.j. o sumu 60.398,90 EUR.  </t>
  </si>
  <si>
    <t>Daňové nedoplatky vymáhať exekúciami vo vlastnej réžií mesta ako aj prostredníctvom súdnych exekútorov</t>
  </si>
  <si>
    <t>Mesto spravuje 4 budovy : Podnikateľský inkubátor, 12 b.j. na ul. Železničnej a 21. b.j. na ul. Mládežníckej (bývalý Sputník) a budovu MsÚ. Všetky byty určené na prenájom v bytových domoch boli počas r. 2021 prenajaté. V budove Podnikateľského inkubátora sa uvoľnili počas r. 2021 nebytové priestory po OTP a m.č. 301, o ktoré doposiaľ nikto neprejavil záujem. V súčasnosti Mesto Fiľakovo nedisponuje s voľným nájomným bytom. V budove Podnikateľského inkubátora boli k 30.06.2021 okrem jednej miestnosti všetky nebytové priestory prenajaté.V súčasnosti Mesto Fiľakovo nedisponuje s voľným nájomným bytom. V podprograme sa sledujú výdavky na prevádzku podnikateľského inkubátora a bývalej knižnice. Výdavky na budovu MsÚ a MsP sú sledované v podporogramoch 13.1 a 5.1. v Podprograme sa sledujú ešte náklady na cenu práce  upratovačky inkubátora.</t>
  </si>
  <si>
    <t>Prednostka: v rozpočtoch na roky 2023-2025 vyčleniť finančné prostriedky aj na väčšie opravy spravovaných nehnuteľností.</t>
  </si>
  <si>
    <t>Ing. Zoltán Varga, 20.5.2022</t>
  </si>
  <si>
    <t xml:space="preserve">Všetky administratívne úkony podľa požiadaviek PO a FO boli vybavené max. do 15 dní odo dňa podania žiadosti. Počet videohier v roku 2021 na území mesta výrazne neubudol.  Počas r. 2021 v nepatrnom počte klesol počet prevádzok na území mesta, hlavne kvôli pandimickej situácie.  </t>
  </si>
  <si>
    <t>Naďalej treba promptne a pružne vybaviť všetky administratívne úkony, bez zbytočného odkladu</t>
  </si>
  <si>
    <t>Rozpočet za rok 2021 nebol prekročený.Výčerpalo sa 89,00% aj s nákupom elektrickej výklopnej panvice. Príjem za RN za rok 2021 bol 4 259,80€.</t>
  </si>
  <si>
    <t>Skutočná hodnota      k 31.12.2021</t>
  </si>
  <si>
    <t xml:space="preserve">Čerpanie rozpočtu bolo plnené k danému obdobiu na 95,5 %. Programové plnenie merateľných ukazovateľov a hodnoty k 31.12.2021 sa zhodujú s plánovanými hodnotami. Finančné plnenie dopĺňam o príjmovú časť za obdobie od 01-06/2021: rodič. príspevky : 5 032,00€, dotácia na podporu výchovy - školské potreby (soc.úrad) :132,80 €.  Dotácia na podporu vých. 5-6 roč.detí (VVČ) za obdobie január-august 2021: 16 806,00 € , Špecifiká (dezinfekčné  a ochranné prostriedky) - 1 100,00€          </t>
  </si>
  <si>
    <t>Mgr. Vargová Danica , 18.5.2022</t>
  </si>
  <si>
    <t>Mgr. Agócs Attila, PhD., 6.6.2022</t>
  </si>
  <si>
    <t>Kontrolná činnosť v roku 2021 bola vykonávaná  na základe schváleného plánu kontrolnej činnosti na I. polrok 2021 a plánu kontrolnej činnosti na II. polrok 2021. V rámci kontrolnej činnosti bolo za obdobie od 01.01.2021 do 31.12.2021 vykonaných 11 kontrol na základe plánov kontrolnej činnosti, jedna kontrola na základe uznesenia Mestského zatupiteľstva č. 30/2021 zo dňa 29.4.2021 a jedna kontrola z vlastného podnetu hlavnej kontrolórky na základe podania občana mesta Fiľakovo. Podrobné výsledky kontrolných akcií v podobe kontrolných zistení boli predkladané MZ priebežne vždy po ukončení kontroly na najbližšom zasadnutí. V súlade s pravidlami kontrolnej činnosti boli k zisteným nedostatkom navrhnuté odporúčania a opatrenia. Kontrola plnenia uznesení MZ bola vykonávaná  pravidelne pred každým plánovaným zasadnutím MZ hlavnou kontrolórkou mesta a následne bola predložená informácia o plnení uznesení MZ v celkovom počte 6. V zmysle § 18f ods. 1 písm. e) zákona č. 369/1990 Zb. o obecnom zriadení v znení neskorších zmien bola vypracovaná Správa o kontrolnej činnosti za rok 2020. Bolo vypracované stanovisko k záverečnému účtu mesta za rok 2020, k návrhu na prijatie návratných zdrojov financovania (dlhodobého investičného úveru a dlhodobého preklenovacieho úveru) a k návrhu rozpočtu mesta na roky 2022 - 2024. Bol yvpracovaný návrh kontrolnej činnosti hlavnej kontrolórky mesta na II. polrok 2021 a na I. polrok 2022.</t>
  </si>
  <si>
    <t>Ing. Judita Mihályová, 16.5.2022</t>
  </si>
  <si>
    <t>PhDr. Andrea Mágyelová, prednostka MsÚ</t>
  </si>
  <si>
    <t>PhDr. Andrea Mágyelová, 24.5.2022</t>
  </si>
  <si>
    <t>Mestu poskytuje pravidelne právne poradenstvo na základe mandátnej zmluvy  JUDr. Gombala prostredníctvom elektronickej pošty alebo osobne. V roku 2021 mesto konzultovalo otázky týkajúce sa pracovno-právnej oblasti (možnosti navýšenia úväzkov, podmienky nového príslušníka MsP, zmena pracovného úväzku v PO), otázky bytovej úžery, otázky zneužívania zákona 211.                                                                                                                                                                                                                                                    Mesto uzatvorilo v mesiaci máj 2019  zmluvu o poskytovaní právnych služieb aj s doc. JUDr. Jozefom Tekelim, PhD., advokátskou kanceláriou. V roku 2021 právne služby na základe tejto zmluvy boli poskytnuté pri spracovaní nového štatútu mesta Fiľakovo.</t>
  </si>
  <si>
    <t>Tlačové správy 
K 31.12. bolo vydaných 25 tlačových správ (v slovenskom a rovnaký počet v maďarskom jazyku), čo predstavuje 100% ročného plánu. Vydávanie tlačových správ sa začalo viac rozbiehať až v druhom polroku, kedy po ústupe pandémie vzniklo väčšie portfólio tém, ktoré boli relevantné pre tlačové správy. Na základe vydaných tlačových správ vzniklo na rôznych internetových portáloch a v televíziách 232 (zaznamenaných) mediálnych výstupov (1160% oproti ročnému plánu), z nich v médiách s celoštátnou pôsobnosťou 27 zaznamenaných (675% ročného plánu). Mimo nich 25x v tačenej verzii Novohradských novín a takmer rovnaký počet krát v Obecných novinách. Vyššie uvedené počty sa týkajú len výstupov reflektujúcich na naše tlačové správy, nezahŕňajú vlastné témy redaktorov. Reportáží odvysielaných do konca júna bolo v slovenskom aj maďarskom jazyku v LocAll TV 154, čo je 128,3% ročného plánu (mesačne 8 ks v slovenskom a 5 ks v maďarskom jazyku je objednaných, vyčerpané boli na konci roka okrem dvoch v slovenskom jazyku všetky. Tie sa následne preniesli na január). Fiľakovo sa počas roka viackrát objavilo vo viacerých relevantných celoštátnych médiách – predovšetkom RTVS, TA3 a na internetových celoštátnych portáloch (Teraz.sk, Nový čas, sme.sk a ďalšie).
Facebook
Mestský facebook pozvoľna rastie, počas roka sa bez platenej reklamy podarilo zvýšiť počet fanúšikov stránky zo 4426 ku koncu decemra 2020 na 5050 k 31.12.2021. Pravidelne sa na stránke uverejňujú fotografie z podujatí, z bežného života mesta, z výstavby a iných prebiehajúcich investičných akcií, zverejňujeme oznamy mestského úradu, zdieľame pozvánky mestských organizácií. Aktívne sa zapájame do diskusií, odpovedáme na správy či iné dotazy a moderujeme komentáre. 
Besedy a fóra
V roku 2021 sa uskutočnili 2 podujatia s prítomnosťou médií, a to odovzdávanie projektovej kancelárie na MsÚ a protest starostov a primátorov. Občianske fóra sa konali 3x počas druhého polroka, a to na témy revitalizácie za 100 bj, revitalizácia vnútrobloku Železničná-Parková-Sládkovičova a v téme skejtparku. Reprezentačné stretnutia organizuje sekretariát primátora.
Propagačné materiály
NTIC: vydalo obnovenú Turisticko-informačnú mapu                                                                          Geopark s mestom: Päť informačných tabúľ o stredovekých remeslách, umiestnené sú vo vinnom dome
Deväť informačných tabúľ o novohradských hradoch, umiestnené sú v delovej bašte
Interaktívny dotykový monitor v info bode o turistických hodnotách Fiľakova a jeho regiónu
3 informačné tabule o najnovších nálezoch archeologického výskumu
Obnovené informačné tabule na náučnom chodníku v areáli hradu
Brožúra o výsledkoch projektu Interreg V-A SK-HU „LIVING HERITAGE“ – Kultúrne a prírodné dedičstvo Novohradu“
Fiľakovské zvesti
Ku komunikačnej a propagačnej stratégii mesta patrí aj vydávanie Fiľakovských zvestí, ktorým je venovaná osobitná správa.</t>
  </si>
  <si>
    <t>JUDr. Norbert Gecso, 12.5.2022</t>
  </si>
  <si>
    <t>Pripraviť skartáciu spisov, u ktorých uplynula doba uchovávania a v roku 2022 previesť skartáciu týchto spisov.</t>
  </si>
  <si>
    <t>Ing. Lóránt Varga,19.5.2022</t>
  </si>
  <si>
    <t>Ing. Lóránt Varga, 19.5.2022</t>
  </si>
  <si>
    <t>Činnosť matričného úradu je vykonávaná podľa plánu, počet matričných úkonov má stúpajúcu tendenciu, hlavne úkonov s cudzozemským prvkom - narodenia, sobáše, úmrtia,  IOMO sa nevykonáva, boli sprístupnené informácie týkajúce sa matričnej činnosti na webovej stránke mesta.</t>
  </si>
  <si>
    <t>Táto služba občanom je je najviac využívaná zo strany klientov MsÚ počas celého roka. Stúpa náročnosť vykonávanej agendy. Plnenie merateľných ukazovateľov vo veľkej miere závisí od počtu požiadaviek klientov mestského úradu.  Z dôvodu protipandemických opatrení v roku 2021 bol vykonaný menší počet úkonov.</t>
  </si>
  <si>
    <t>Naďalej zabezpečiť aby osvedčovanie listín a podpisov  vykonávali všetky zamestnankyne Klientskeho centra, čím  sa zrýchli proces vybavovania osvedčovacej agendy. Overovanie podpisov a osvedčovanie listín nemajú prednostne vykonávať hlavná pokladníčka a matrikárka.  Operatívna úloha pre vedúceho OVS: Zabezpečiť, aby každá zamestnankyňa klientskeho centra vykonávala osvedčovanie listín a overovanie podpisov! V prípade neplnenia tejto pracovnej úlohy niektorou zo zamestnankým klientskeho centra upovedomiť o tomto nedostatku prednostku MsÚ.</t>
  </si>
  <si>
    <t>Referát plní svoje úlohy podľa plánu, je možné pozorovať oproti predchádzajúcim rokom zvýšený počet pohybu obyvateľstva, ako aj zrušenie trvalého pobytu občanom, zvýšený počet žiadostí exekútorov, hlavne cez DCOM. Agenda sa vykonáva v klientskom centre. v I.polroku sa vykonalo sčítanie obyvateľov, ktorého výsledkom je pokles počtu obyvateľov k 1.1.2021 na 9941 osôb a následne mesto k 31.12.2021 eviduje 9861 osôb na trvalom pobyte.</t>
  </si>
  <si>
    <t>Občianské obrady v meste Fiľakovo sú usporiadané na vysokej úrovni, s dôstojnosťou patriacou takýmto udalostiam, v roku 2021 z dôvodu pandemických opatrení značne klesol počet všetkých druhov občianskych obradov.</t>
  </si>
  <si>
    <t xml:space="preserve">V dôsledku pandémie DHZM neboli vytvorené preventívne hliadky a neboli vykonávané kontroly, členovia zboru sa zúčastnili 4 hasičských cvičení       Od 1.1.2017. DHZ mesta Fiľakovo vykonáva ako Spoločný DHZ mesta Fiľakovo a obce Šíd aktivity aj v obci Šíd. DHZM sa aktívne zapája do rôznych akcií usporiadaných mestom Fiľakovo. </t>
  </si>
  <si>
    <t>PhDr. Andrea Mágyelová, Ing. Tibor Tóth,  24.5.2022</t>
  </si>
  <si>
    <t xml:space="preserve">Hlavné aktivity podprogramov 6.1 - 6.7 z hľadiska mesta spočívajú  v poskytovaní transferu na činnosť príspevkovej organizácie Verejnoprospešné služby mesta Fiľakovo. Cena práce zamestnancov na aktivite 6.1.1  Nakladanie so zmesovým odpadom je tvorená mzdou a odvodmi zamestnanca, ktorý vykonáva správu poplatkov za TKO a DSO. Cena práce zamestnancov na aktivite 6.1.2 Nakladanie so separovaným KO je tvorená mzdou a príslušnými odvodmi 2 zamestnancov, ktoré sa mesto zaviazalo zamestnávať po dobu 5 rokov po ukončení projektu Zberného dvora. k 31.12.2021 týmto zamestnancom končil pracovný pomer. V programe 6 sa podľa odporúčania NKÚ sledujú aj merateľné ukazovatele, ktoré napĺňa VPS Fiľakovo.  Činnosť VPS Fiľakovo a podrobný rozbor jednotlivých aktivít a činností v rámci schváleného programového rozpočtu predkladá samostatne VPS Fiľakovo. </t>
  </si>
  <si>
    <t>Ing. arch. Erika Anderková, 24.5.2022</t>
  </si>
  <si>
    <t>V roku 2021 MsÚ Fiľakovo sa zapojilo do iniciatívy Catching-Up Regions 2. Od začiatku marca 2021 referát stratégie a rozvoja na MsÚ Fiľakovo úzko spolupracovalo s internými a externými odborníkmi BBSK. Boli vypracované a poskytnuté vstupné podklady, materiály, zoznamy projektov, projektových zámerov mesta a pravidelne sa uskutočňovali online konzultácie. Bol aktualizovaný Program rozvoja mesta Fiľakovo (PRM). Boli zapracované projektové zámery pre lokality obývané obyvateľmi MRK. Svetová banka vykonala kontrolu, po konzultáciách s primátorom mesta schválili rozsah a spôsob aktualizácie PRM. Finálna verzia aktualizácie č. 1 PRM bola odovzdaná 16.06.2021 a schválená na zasadnutí MZ vo Fiľakove 24.06.2021. Na kalendárny rok 2021 počet plánovaných projektov bol 2. V roku 2021 počet pripravených a skutočne podaných projektov v záujme rozvoja mesta bol celkom 12 (Viď. v tabuľkách: Aktuálny stav podaných projektov a Implementovené projekty (zverejnené na web stránke mesta 12/2021). Tematické oblasti: Cyklochodník II. etapa, konzervácia a rekonštrukcia hradu, predajňa na tržnici, autobusové zastávky, regenerácia vnútrobloku medzi Parkovou a Železničnou ulicou, MOPS, zapojenie nezamestnaných do záchrany kultúrneho dedičstva, nové detské ihrisko na Farskej lúke, opätovné predloženie žiadosti na cyklotrasu II. etapa, kybernetická bezpečnosť MsÚ, kuchynský odpad, úprava povrchov miestnych komunikácií). MsÚ, oddelenie V, ŽP a SR, referát stratégie a rozvoja sa podieľalo na príprave všetkých projektov (v roku 2021 všetky uvedené projekty boli písané na MsÚ Fiľakovo v spolupráci s pani prednostkou a kanceláriou EVS). Referát SaR zabezpečuje prípravu, implementáciu a monitoring každého doteraz úspešného projektu, kde prijímateľom je Mesto Fiľakovo - aktuálny počet reišených projektov v roku 2021 celkom 44 (viď. v tabuľkách, ktoré sa nachádzajú na web stránke mesta Fiľakovo: podané projekty, implementované projekty a projekty kde prebieha následný monitoring); referát SaR zabezpečuje koordináciu a realizáciu všetkých aktivít, prípravu projektov - zber, triedenie, kontrola a oprava údajov, podkladov a povinných príloh ku jednotlivým výzvam; písanie projektov; pripravuje, konzultuje a doplňuje priebežné monitorovacie správy a následné monitorovacie správy pre projekty so všetkými povinnými prílohami. Zabezpečujú sa aj práce súvisiace s finančným riadením projektov - vypracovanie žiadostí o platbu, zber a triedenie príloh, príprava a spolupráca pri realizácii verejných obstarávaní (príprava špecifikácií, určovanie PHZ), výberových konaní a všetkých súvisiacich adminstratívnych prác, zasielanie dokumentácie na kontrolu pre RO, príprava, kontrola a evidovanie zmlúv, finančná implementácia investičných aj neinvestičných projektov. Referát pravidelne sleduje a vyhodnocuje aktuálne výzvy vo všetkých grantových programoch. Dosiahnutá úspešnosť pre aktuálne podané projekty v roku 2021 je 75% + zatiaľ nevyhodnotené projekty (výsledky za projekty v rámci IROP sľubujú do konca mája 2022). Z podaných 12 žiadostí (v monitorovanom období) boli projekty opakovane predložené z dôvodu nedostatku finančných prostriedkov na schválené projekty, v sledovanom období bolo celkom 12 úspešných aj zazmluvnených (spolu aj s tými, ktoré sa predkladali v predchádzajúcom období). V tabuľke Aktuálny stav podaných žiadostí o NFP v decembri 2021 evidujeme celkom 15 žiadostí. V prípad projektu GEOTOP v apríli 2021 bola podpísaná zmluva. V tabuľke, kde evidujeme implementované projekty v decembri 2021 bolo celkom 13 živých projektov. Veľký investičný projekt v rámci Interreg V-A SK-HU s názvom LIVING HERITAGE, kde Mesto Fiľakovo bolo vedúcim partnerom, bol úspešne dokončený v júni 2021. Mesto Fiľakovo dosiahlo vynikajúce 99,10%-né čerpanie aj napriek všetkým ťažkostiam. V decembri bola uhradená posledná ŽoP, projekt bol aj finančne ukončený. Prebieha obdobie sledovania všetkých výstupov a indikátorov projektu do roku 2027. V decembri 2020 nastúpil zhotoviteľ na stavbu v rámci projektu "Denný stacionár". V roku 2021 bola stavba dokončená, projekt bol tiež tak po administratívnej ako aj po stránke finančnej dokončený. V sledovanom období na MsÚ Fiľakovo prebiehala implementácia celkom 15 úspešných projektov (vrátane aj z predchádzajúceho obdobia), následný monitoring pre 14 ukončených projektov a v monitorovanom období bolo pripravených celkom 12 nových projektov (Operačné programy, riadiace ogány: Interreg V-A, LEADER (MAS PJN), UPSVaR, MV SR, MK SR, MF SR - Výnosy, IROP, Environmentálny fond, OP ĽZ) .  Do prípravy a implementácie projektov boli zapojené nasledovné organizácie, inštitúcie, subjekty: maďarskí partneri v rámci žiadostí Interreg-VA (Living heritage a GEOTOP), Spoločný technický skeretariát v Budapešti pre dotyčný program cezhraničnej spolupráce SK-HU, Hradné múzeum vo Fiľakove, Verejnoprospešné služby mesta Fiľakovo, Ministerstvo kultúry SR, Ministerstvo vnútra SR, ObÚ ŽP - Lučenec, KPÚ BB, pracovisko Lučenec, Z.p.o. Geopark Novohrad - Nógrád, obce na území geoparku, Úrad BBSK, Svetová banka, ZŠ s VJM Lajosa Mocsáryho, MŠ Daxnerova a Štúrova, Ministerstvo financií SR, Ministerstvo pôdohospodárstva a rozvoja vidieka SR, UV SR, UPSVaR SR, malí a strední podnikatelia z regiónu. Ďalej prebieha implementácia Národného projektu Komunitné centrá,  činnosti v druhom polroku v priestoroch štadiónu FTC, od 01.05.2021 implementácia koordinačného projektu "Between R2 and M3" (TAPE) a projektu v rámci OP EVS (efektívna verejná správa, optimalizácia verejných politík) s názvom "Podpora samospráv okresu Lučenec". Od 01.09.2021 prebueha aj implementácia projektu so skráteným názvom DevInvestEnviro ("Rozvoj investičného prostredia") - revitalizácia bývalej priemyselnej zóny. Príprava a realizácia každého jedného projektu je zložitý proces v rámci ktorého spolupracuje referát stratégie a rozvoja a tiež aj sekretariát primátora a prednostky riadiacimi orgánmi, odbornými organizáciami a externými firmami, partnerskými mestami a ďalšími referátmi z MsÚ Fiľakovo. Počet zapojených organizácií v prvom polroku bol min. 15. Povinnú propagáciu a publicitu pre úspešné propjekty referát zabezpečuje v spolupráci s hovorkyňou mesta. Zoznamy aktuálnych projektov (pripravené a podané žiadosti, implementované projekty a monitorované projekty po ukončení) za predchdázajúce obdobia, aj aktuálny stav sa nachádzajú na web stránke mesta. Vďaka úspešným projektom bolo zapojených celkom 32 uchádzačov o zamestnanie do rôznych zamestnaneckých programov. Celková schválená dotácia na implementované projekty v sledovanom období: 3 588 135,99 EUR. (Podrobne viď. v aktualizovaných tabuľkách "projekty" na web stránke mesta Fiľakovo, december 2021, 3 rôzne tabuľky: podané projekty, implementované projekty a následný monitoring.)</t>
  </si>
  <si>
    <t xml:space="preserve">Referát stratégie a rozvoja vydáva podľa požiadavky informácie o územnom pláne na mieste, v kancelárii č.6 MsÚ, alebo písomne na základe žiadosti o vyjadrenie. V sledovanom období bol riešený problém:  zabezpečenie ÚPN mesta Fiľakovo, Zmeny a doplnky č.13 - na základe iniciatívy investora, ktorým je pán Michal Salva, Družstevná 49, Fiľakovo s plánom postaviť rodinný dom na ulici Dužstevnej (Rátkárska cesta) v extraviláne mesta Fiľakovo na ornej pôde. Bolo vykonané späťvzatie žiadosti z dôvodu záporného stanoviska Úradu BBSK (nesúhlas so záberom kvalitného poľnohospodárskeho pôdneho fondu pre účely výstavby rodinného domu) V apríli 2021 bol rozbehnutý proces zabezpečenia ÚPD (územnoplánovacia dokumentácia) znova, tým že tento krát už investor mohol pokračovať v územnoplánovacom procese a požadovaná zmena funkčného využitia územia sa stáva realitou. Návrh ÚPN mesta Fiľakovo - zmeny a doplnky č. 13 bola schválená v decembri 2021 na riadnom zasadnutí MZ vo Fiľakove. V novembri 2020 bol rozbehnutý proces na ďalšiu zmenu ÚPN mesta, Zmeny a doplnky č. 14 so žiadosťou o zmenu od spoločnosti ARDIS ZH, s.r.o. Zmeny funkčného využitia sa týkajú dvoch lokalít: 1. lokalita medzi futbalovým štadiónom a bývalým ŠM na Biskupickej ulici; 2. na Družstevnej ulici (Rátkárska cesta), za križovatkou štátna cesta a Družstevná ulica, pri Zbernom dvore v areáli bývalého ŠM. Obstarávateľ dopracoval strategický dokument, následne bolo vydané súhlasné rozhodnutie. V súčasnosti sa pokračuje v procese. Boli vyhodnotené všetky pripomienky dotknutých orgánov štátnej správy a ďalších zainteresovaných subjektov (celkom 48 subjektov) v súčasnosti spracovateľ ÚPD pracuje na doplnení návrhu ÚPN resp. prebieha komunikácia s MDaV SR a SSC, nakoľko uvedené organizácie požadujú dodržať 50 metrové ochranné pásmo od osi cesty prvej tiredy. Počet písomných vyjadrení z hľadiska ÚPN: uzavreté spisy v roku 2021 celkom 8 ks (plus vyjadrenia dotknutých orgánov štátnej správy ku zmenám - 54 ks). Referát SaR úzko spolupracuje s ostatnými referátmi oddelenia a oddelením ekonomiky a majetku mesta. Podávajú sa informácie z hľadiska funkčného využitia, možnosti umiestnenia stavieb a zastavanosti parcely v súlade s platným ÚPN mesta Fiľakovo. Referát S a R zabezpečuje evidenciu a aktualizáciu územno-plánovacích dokumentácií (ÚPD) ako je územný plán mesta a územný plán zóny, úzko spolupracuje s obstarávateľom a spracovateľom ÚPD, podáva aktuálne informácie na základe platného ÚPN mesta Fiľakovo občanom mesta, budúcim investorom a poskytuje informácie v súlade ďalšími rozvojovými dokumentmi mesta (Program rozvoja mesta Fiľakovo, Strategické plánovanie rozvoja mesta, Akčný plán rozvoja, Program rozvoja bývania mesta, Komunitný plán sociálnych služieb). Referát stratégie a rozvoja pravidelne aktualizuje Akčný plán (zoznam plánovaných rozvojových aktivít na území mesta Fiľakovo). Program rozvoja mesta/PRM/ bol schválený na obdobie 2015 - 2023. Za rok 2020 do 31.05.2021 v súlade so zákonom bola odoslaná hodnotiaca správa PRM na Úrad BBSK. V rámci projektu Interreg V-A (podhradie) bol vypracovaný rozvojový dokument s názvom: "Marketingová stratégia rozvoja turizmu s akčným plánom". V apríli 2020 boli začaté a v roku 2021 sa pokračovali prípravné práce na ďalšie programovacie obdobie 2021 - 2027 s prípravou Integrovanej územnej stratégie BBSK. Prostredníctvom zásobníka projektov boli identifikované aktuálne problémy a požiadavky jednotlivých samospráv z riešeného územia, a identifikované projektové zámery v súlade s Návrhom priorít SR pre programové obdobie 2021-2027 (Plánované priority: 1. Inteligentnejšia Európa, 2. Ekologickejšia Európa, 3. Prepojenejšia Európa, 4. Sociálnejšia Európa, 5. Európa bližšie k občanom). Mesto Fiľakovo vypracovalo vlastný zoznam projektových zámerov, ktorý bol odoslaný na ďalšie spracovanie pre Mesto Lučenec a Úrad BBSK. Partnerská dohoda pre Slovensko ešte nebola schválená.                                                                                                                                                                                                                                                                                                                                                    </t>
  </si>
  <si>
    <t xml:space="preserve">Regionálnu, národnú a medzinárodnú spoluprácu nebolo jednoduché zabezpečiť z dôvodu šírenia pandémie COVID-19. V roku 2021 zabezpečovala samospráva mesta Fiľakovo za aktívnej účasti primátora, interných a externých odborníkov mesta online konzultácie, pracovné stretnutia v rámci už implementovaných projektov. Nové, medzinárodné projekty neboli pripravené. Koncom roka 2017 bol predložený projektový zámer (akčný plán) v rámci Programu cezhraničnej spolupráce SK-HU, Prioritnej osi 3 pre zvýšenie zamestnanosti na osi Hatvan - Bátonyterenye - Salgótarján - Fiľakovo - Lučenec. Projektový zámer (balík celkom siedmých projektov) bol úspešný s celkovým rozpočtovým nákladom vo výške 4 373 585,90 EUR. Mesto Fiľakovo ako koordinátor, a najväčší projektový partner na území SR zabezpečilo prípravu veľkého projektu v hodnote 2 047 483 EUR (pôvodne celkové náklady investičnej akcie v zmysle PD 4 174 704,74 EUR, v súčasnosti 4 841 228,68 EUR) - pre projektového partnera Mesto Fiľakovo ( v tomto štádiu si každý projektový partner zabezpečoval samostatne vypracovanie žiadosti o nenávratný finančný prípsepvok). V máji 2019 bolo doručené oznámenie o tom, že projekt je úspešný. V rámci tohto projektu v predchádzajúcom období sa uskutočnili pracovné stretnutia vo Fiľakove a Budapešti. Mesto Fiľakovo je projektovým partnerom aj v rámci koordinačného projektu. Koncom roka 2020 sa našiel HU vedúci partner, s ktorým pokračujeme v projekte s názvom DIGI. V súčasnosti u nás existuje právoplatné územné rozhodnutie a od apríla 2022 máme právoplatné stavebné povolenie. Prebieha komunikácia s RO a JTS (Spoločný technický sekretariát) poskytovateľa. Koordinačný projekt bol odštartovaný 01.05.2021. Projekt DevInvestEnviro ("Revitalizácia bývalej priemyselnej zóny ...") bol začatý 01.09.2021. Návštevy, projektové stretnutia partnerských miest sa neuskutočňovali kvôli šíreniu pandémie COVID-19.  V roku 2021 prebiehala implementácia veľkého projektu v rámci Programu cezhraničnej spolupráce SK-HU, INTERREG VA SK-HU s názvom "LIVING HERITAGE". Projekt bol úspešne dokončený v júni 2021, finančne vysporiadaný v decembri 2021. V decembri 2019 bol podaný projekt v rámci Interreg V-A, opatrenie 4.2 s názvom "GEOTOP". Projekt bol úspešný, v apríli 2021 bola podpísaná zmluva o poskytnutí NFP. Vedúcim partnerom projektu je BNPI (štátna ochrana prírody - Riaditeľstvo národného parku Buk). Partnerom na území SR je Mesto Fiľakovo. Skutočná implementácia projektu prebieha od 01.12.2020. Príspevková organizácia mesta Mestské kultúrne stredisko vo Fiľakove mala tiež úspešný projekt v rámci iniciatívy INTERREG V-A, SKHU. Neinvestičný projekt MISKOLC - FIĽAKOVO RETOUR Čo je v kufri? s celkovými nákladmi 26 815,08 EUR trvala do 31.08.2021. Projekt bol úspešne implementovaný, vyúčtovaný.
Mesto Fiľakovo malo plánovanú návštevu do Poľska k družobnému mestu Ustrzyki Dolne a tiež aj do Maďarska, tieto vzájomné návštevy sa neuskutočnili z dôvodu šírenia pandémie COVID-19.  </t>
  </si>
  <si>
    <t xml:space="preserve">Mesto má schválenú zmluvu na financovanie Národného projektu Podpora a zvyšovanie kvality terénnej sociálnej práce, kód ITMS 2014+: 312041Y376, ZMLUVA O SPOLUPRÁCI Č.: N20200129028). Je zazmluvnený 1 terénny sociálny pracovník  a na pozícii terénneho pracovníka 2 zamestnanci. Kancelária KC sídli na Ulici Biskupická 49B - budova kolkárne, v ktorej v minulosti sídlil Úrad práce, sociálnych vecí a rodiny, pracovisko Fiľakovo. Mesto má, okrem 3 zamestnancov na projekt, aj vlastného zamestnanca, ktorý efektívne vykonáva prácu terénneho sociálneho pracovníka. </t>
  </si>
  <si>
    <t>Nakoľko neustále dochádza k zvyšovaniu počtu " záškolákov ", je možné pozorovať rastúci počet poberateľov tejto dávky prostredníctvom inštitútu osobitného príjemcu, v sledovanom období došlo k enormnému zvýšeniu poberateľov tejto dávky, databáza je priebežne aktualizovaná kompetentným zamestnancom MsÚ.</t>
  </si>
  <si>
    <t>Mgr. Gabriel Benčík, 24.5.2022</t>
  </si>
  <si>
    <t>389</t>
  </si>
  <si>
    <t>62</t>
  </si>
  <si>
    <t>212</t>
  </si>
  <si>
    <t>21</t>
  </si>
  <si>
    <t>PhDr. Mágyelová Andrea, 24.5.2022</t>
  </si>
  <si>
    <t>Mgr. Attila Visnyai - zástupca primátora mesta</t>
  </si>
  <si>
    <t>Projekt MOPS Fiľakovo I je realizovaný z OPĽZ-PO5-2018-1, RO je Ministerstvo vnútra SR.  Zmluva o spolupráci č. ZM_SEP-IMRK3-2019-002430. Zmluva o spolupráci bola účinná do 30.6.2021, tzn. realizácia projektu sa k 30.6.2021 ukončila.   Mesto podalo ŽoNFP v rámci výzvy s kódom OPLZ-PO8-2021-1, prioritná os: 8, špecifický cieľ: 8.1.1, zameranie: Zvýšenie zamestnanosti a zamestnateľnosti ľudí žijúcich v prostredí MRK poskytovaním miestnej občianskej poriadkovej služby (ďalej len „MOPS“) v obciach s prítomnosťou MRK, ktoré vyhlásilo Ministerstvo vnútra Slovenskej republiky ako Sprostredkovateľský orgán pre operačný program Ľudské zdroje dňa 9.6.2021. Je to pokračovanie projektu MOPS Fiľakovo I. Následne mesto dostalo informáciu, že  ako vybraná samospráva v rámci Iniciatívy Catching-up Regions Banskobystrického samosprávneho kraja, má možnosť podať ŽoNFP v rámci výzvy OPLZ-PO5a6-2020-1, vyhlásenej MV SR ako Sprostredkovateľským orgánom pre OP ĽZ. V rámci tejto výzvy sa podala ŽoNFP, s tým, že činnosť MOPS sa neukončila, ale kontinuálne pokračuje. V rámci výzvy, po schválení ŽoNFP bude možná refundácia výdavkov na činnosť MOPS od 1.7.2021.  Po podpise novej Zmluvy o NFP so začiatkom 1.7.2021 bolo mestu oznámené, že výzva nebola spracovaná správne a pri vyhlásení výzvy urobil RO chybu, čím nie je možná spätná refundácia nákladov od 1.7.2021. Následne sa opäť vyhlásila výzva a opäť podala žiadosť o NFP. Žiadosť o NFP bola 23.3.2022 schválená, ale do dnešného dňa (24.5.2022) nemá zazmluvnenú MOPS.                                                                                                                     Za rok 2021 členovia hliadok MOPS podieľali na nasledovných aktivitách:                                                                                                                                                                                                                                Počet riešených udalostí v oblasti ochrany maloletých a mladistvých osôb v spolupráci s PZ SR/obecnou políciou   1213x
Počet riešených udalostí v oblasti podpory dochádzky do školy u maloletých osôb 400x
Počet riešených udalostí v oblasti ochrany životného prostredia 139x
Počet riešených udalostí v oblasti ochrany majetku 29x
Počet riešených udalostí v oblasti ochrany zdravia a života 1099x
Počet riešených udalostí medzi osobami z MRK a väčšinovým obyvateľstvom 933x
Počet riešených udalostí medzi MRK a väčšinového obyvateľstva s pomocou hliadky PZ SR/obecnej polície 871x
Počet hlásení na PZ SR/obecnú políciu o pohybe cudzích osôb a/alebo motorových vozidiel v obci 15x
Počet spoluorganizovaných podujatí v obci  8x</t>
  </si>
  <si>
    <t>Výdavky podprogramu sú zložené z pravidelných príspevkov na zabezpečenie činnosti VPS Fiľakovo vo výške 112680,00 € a odvodu príjmu za parkovné vo výške 8187,25 €.   Činnosť v rámci podprogramu hodnotí v hodnotiacej správe VPS Fiľakovo.</t>
  </si>
  <si>
    <t>PhDr. Andrea Mágyelová,  24.5.2022</t>
  </si>
  <si>
    <t>Výdavky podprogramu sú zložené z pravidelných príspevkov na zabezpečenie činnosti VPS Fiľakovo. Činnosť v rámci podprogramu hodnotí v hodnotiacej správe VPS Fiľakovo.</t>
  </si>
  <si>
    <t>Ing. Ivan Vanko,24.5.2022</t>
  </si>
  <si>
    <t>2 / 200 %</t>
  </si>
  <si>
    <t>4 / 400%</t>
  </si>
  <si>
    <t>5  / 50 %</t>
  </si>
  <si>
    <t>18 / 120 %</t>
  </si>
  <si>
    <t>46  / 230 %</t>
  </si>
  <si>
    <r>
      <t xml:space="preserve">VEREJNÉ OBSTARÁVANIE – V roku 2021 bolo vykonaných celkovo </t>
    </r>
    <r>
      <rPr>
        <b/>
        <sz val="9"/>
        <rFont val="Arial CE"/>
        <charset val="238"/>
      </rPr>
      <t>46</t>
    </r>
    <r>
      <rPr>
        <sz val="9"/>
        <rFont val="Arial CE"/>
        <charset val="238"/>
      </rPr>
      <t xml:space="preserve"> verejných obstarávaní (ďalej len VO). Z celkového počtu v 9 prípadoch obstarávanie bolo vykonané pre tovary a služby, ktoré súvisia s plánovanými stavebnými akciami a v 12 prípadoch na rôzne stavebné akcie. V tomto období k jednotlivým investičným akciám boli objednáné aj rôzne projektové dokumentácie v celkovom počte 25.                                                                                                                                                                                                                                    Zoznam vykonaných VO je uvedený nižšie v jednotlivých tabuľkách.  </t>
    </r>
  </si>
  <si>
    <t xml:space="preserve">10) Revitalizácia bývalej priemyselnej zóny na Šávoľskej ceste – BROWNFIELD Fiľakovo </t>
  </si>
  <si>
    <t>11) Základná škola Štefana Koháriho II. s VJM - II. Koháry István Alapiskola, Mládežnícka 7, 986 01 Fiľakovo - Časť A</t>
  </si>
  <si>
    <t>12) Základná škola, Farská lúka 64A, 986 01 FIĽAKOVO  - Časť B</t>
  </si>
  <si>
    <t xml:space="preserve">13) PD - Rozšírenie verejnej kanalizácie ul. Švermova, Puškinova a Jilemnického vo Fiľakove </t>
  </si>
  <si>
    <t>14) PD - Komplexná rekonštrukcia budovy MsÚ - I. etapa - zrušené VO</t>
  </si>
  <si>
    <t>15) PD - Komplexná rekonštrukcia budovy MsÚ - opakovanie</t>
  </si>
  <si>
    <t>16) PD - Regenerácia vnútrobloku na ul. Parková, ul. Sládkovičova a ul. Železničná - PD –zrušené VO</t>
  </si>
  <si>
    <t>17) PD - Regenerácia vnútrobloku na ul. Parková, ul. Sládkovičova a ul. Železničná - PD - opakovanie</t>
  </si>
  <si>
    <t xml:space="preserve">18) PD - Riešenie dopravnej situácie pred Gymnáziomom - križovatka ul. Sáldkovičova a ul. SNP </t>
  </si>
  <si>
    <t>19) PD - Komplexná rekonštrukcia kúrenia hlavnej budovy VPS</t>
  </si>
  <si>
    <t xml:space="preserve">20) PD - Komplexná rekonštrukcia strechy budovy veľkého skleníka v parku </t>
  </si>
  <si>
    <t>21) PD - Oplotenie mestského parku</t>
  </si>
  <si>
    <t>22) PD - Parkovanie - platené parkovanie LIDL</t>
  </si>
  <si>
    <t xml:space="preserve">23) PD - Cyklochdoník II etapa - stanovište pre bycikle </t>
  </si>
  <si>
    <t>24) PD- Revitalizácia okolia 100BJ na ul. Biskupická-zadná strana</t>
  </si>
  <si>
    <t>25) PD- Rekonštrukcia strechy prevádzkovej budovy záhradníctva vo Fiľakove</t>
  </si>
  <si>
    <t>26) PD- Zateplenie fasády MSKS</t>
  </si>
  <si>
    <t>27) PD- Vybudovanie komunikácie na ul. Švermova, Puškinova a Jilemnického vo Fiľakove</t>
  </si>
  <si>
    <t xml:space="preserve">28) PD- Zníženie energetickej náročnosti budov Základných škôl na Farskej lúke </t>
  </si>
  <si>
    <t>29) PD- Zníženie energetickej náročnosti budovy Základná škola Štefana Koháriho II. s VJM -   II. Koháry István Alapiskola</t>
  </si>
  <si>
    <t>30) PD- Rekonštrukcia chodníkov na Farskej lúke - zrušené VO</t>
  </si>
  <si>
    <t>31) PD- Revitalizácia spevnených plôch, miestnej komunikácie a riešenie parkovania v predstaničných priestoroch - zrušené VO</t>
  </si>
  <si>
    <t>32) PD- Vybudovanie spevnených plôch na ul. J. Bottu - zrušené VO</t>
  </si>
  <si>
    <t>33) PD- Rekonštrukcia chodníkov na Farskej lúke - opakované VO</t>
  </si>
  <si>
    <t>34) PD- Revitalizácia spevnených plôch, miestnej komunikácie a riešenie parkovania v predstaničných priestoroch - opakované VO</t>
  </si>
  <si>
    <t>35) PD- Vybudovanie spevnených plôch na ul. J. Bottu - opakované VO</t>
  </si>
  <si>
    <t>36) PD- REKONŠTRUKCIA VYKUROVANIA ADMINISTRATÍVNEJ BUDOVY VPS FILAKOVO</t>
  </si>
  <si>
    <t>37) PD- Rekonštrukcia cesty a mostov II/571 Fiľakovo - hranica okresov LC/RS“, časť odvodňovací žľab</t>
  </si>
  <si>
    <r>
      <rPr>
        <u/>
        <sz val="9"/>
        <rFont val="Arial CE"/>
        <charset val="238"/>
      </rPr>
      <t xml:space="preserve">Zoznam realizovaných verejných obstarávaní pre nasledujúce služby a tovary:  </t>
    </r>
    <r>
      <rPr>
        <sz val="9"/>
        <rFont val="Arial CE"/>
        <charset val="238"/>
      </rPr>
      <t xml:space="preserve">Spomenuté služby a tovary boli nevyhnutné pre realizáciu stavieb.  Je možné povedať, že v rámci tovarov a služieb sme celkovo uskutočnili 9 verejných obstarávaní v roku 2021.  </t>
    </r>
    <r>
      <rPr>
        <u/>
        <sz val="9"/>
        <rFont val="Arial CE"/>
        <charset val="238"/>
      </rPr>
      <t xml:space="preserve">        </t>
    </r>
    <r>
      <rPr>
        <sz val="9"/>
        <rFont val="Arial CE"/>
        <charset val="238"/>
      </rPr>
      <t xml:space="preserve">                                                                                                                          </t>
    </r>
  </si>
  <si>
    <t>38) Zariadenie denného stacionára vo Fiľakove</t>
  </si>
  <si>
    <t xml:space="preserve">39) Predchádzanie vzniku BRKO - zabezpečenie osvety vo forme letákov - vytvorenie a tlač </t>
  </si>
  <si>
    <t xml:space="preserve">40) Výmena autobusových zastávok vo Fiľakove - II. etapa </t>
  </si>
  <si>
    <t>41) Zakúpenie prvkov detského ihriska - DI Farská lúka</t>
  </si>
  <si>
    <t xml:space="preserve">42) Revitalizácia bývalej priemyselnej zóny na Šávoľskej ceste – BROWNFIELD Fiľakovo </t>
  </si>
  <si>
    <t>43) Regenerácia vnútrobloku na ul. Parková, ul. Sládkovičova a ul. Železničná</t>
  </si>
  <si>
    <t>44) Výrub stromov</t>
  </si>
  <si>
    <t>45) Kompostéry</t>
  </si>
  <si>
    <t>46) Základná škola Školská, Školská 1, 986 01 FIĽAKOVO  - Časť C</t>
  </si>
  <si>
    <t>Zoznam odovzdaných projektov pre realizáciu stavieb:</t>
  </si>
  <si>
    <r>
      <rPr>
        <u/>
        <sz val="9"/>
        <color indexed="8"/>
        <rFont val="Arial"/>
        <family val="2"/>
        <charset val="238"/>
      </rPr>
      <t>Zoznam odovzdaných projektov pre realizáciu stavieb:</t>
    </r>
    <r>
      <rPr>
        <sz val="9"/>
        <color indexed="8"/>
        <rFont val="Arial"/>
        <family val="2"/>
        <charset val="238"/>
      </rPr>
      <t xml:space="preserve">
</t>
    </r>
  </si>
  <si>
    <t>1)  Parkovanie - platené parkovanie LIDL - Z</t>
  </si>
  <si>
    <t xml:space="preserve">2) Rozšírenie verejnej kanalizácie ul. Švermova, Puškinova a Jilemnického vo Fiľakove </t>
  </si>
  <si>
    <t>3) Komplexná rekonštrukcia budovy MsÚ</t>
  </si>
  <si>
    <t>4) Regenerácia vnútrobloku na ul. Parková, ul. Sládkovičova a ul. Železničná - PD</t>
  </si>
  <si>
    <t>5) Riešenie dopravnej situácie pred Gymnáziomom - križovatka ul. Sáldkovičova a ul. SNP</t>
  </si>
  <si>
    <t>6) Komplexná rekonštrukcia kúrenia hlavnej budovy VPS</t>
  </si>
  <si>
    <t>7) Komplexná rekonštrukcia strechy budovy veľkého skleníka v parku</t>
  </si>
  <si>
    <t>8) Oplotenie mestského parku</t>
  </si>
  <si>
    <t>9) Cyklochdoník II etapa - stanovište pre bycikle</t>
  </si>
  <si>
    <t>10) Základná škola Štefana Koháriho II. s VJM - II. Koháry István Alapiskola, Mládežnícka 7, 986 01 Fiľakovo - Časť A</t>
  </si>
  <si>
    <t>11) Základná škola, Farská lúka 64A, 986 01 FIĽAKOVO  - Časť B</t>
  </si>
  <si>
    <t>12) Rekonštrukcia fasády koncertnej sály</t>
  </si>
  <si>
    <t xml:space="preserve">13) Rozšírenie verejnej kanalizácie ul. Švermova, Puškinova a Jilemnického vo Fiľakove </t>
  </si>
  <si>
    <t>14) Regenerácia vnútrobloku na ul. Parková, ul. Sládkovičova a ul. Železničná</t>
  </si>
  <si>
    <t>15) Revitalizácia okolia 100BJ na ul. Biskupická-zadná strana</t>
  </si>
  <si>
    <t>16) Zateplenie fasády MSKS</t>
  </si>
  <si>
    <t>17) Rekonštrukcia chodníkov na Farskej lúke</t>
  </si>
  <si>
    <t>18) Vybudovanie spevnených plôch na ul. J. Bottu</t>
  </si>
  <si>
    <t>3) Rekonštrukcia miestných komunikácii</t>
  </si>
  <si>
    <t>4) Záchranné, konzervačné a rekonštrukčné stavebné práce na fiľakovskom hrade časť SO.05 – kazematy Stredný hrad-stavebné a statické práce   II. etapa</t>
  </si>
  <si>
    <t>5) Vybudovanie podzemného elektrického prívodu z rozvádzača RE (rozvádzač pri trafostanici pre hradný areál) do trafostanice s káblom AYKY 0,6/1 kV 3x 240 + 120 mm2</t>
  </si>
  <si>
    <r>
      <t xml:space="preserve">Vypracovanie GP: </t>
    </r>
    <r>
      <rPr>
        <sz val="9"/>
        <color indexed="8"/>
        <rFont val="Arial"/>
        <family val="2"/>
        <charset val="238"/>
      </rPr>
      <t>V 2021 boli vypracované geometrické plány pre nasledujúce stavby a to:</t>
    </r>
  </si>
  <si>
    <r>
      <rPr>
        <b/>
        <u/>
        <sz val="9"/>
        <rFont val="Arial CE"/>
        <charset val="238"/>
      </rPr>
      <t>Územné rozhodnutie (ÚR) :</t>
    </r>
    <r>
      <rPr>
        <sz val="9"/>
        <rFont val="Arial CE"/>
        <charset val="238"/>
      </rPr>
      <t xml:space="preserve">
Územné rozhodnutie (ÚR) :
V 2021 boli vydané nasledovné územné rozhodnutia.                                                                                                                                 1) Revitalizácia bývalej priemyselnej zóny na Šávoľskej cesta  - BROWNFIELD Fiľakovo
Stavebné povolenie (SP) : 
V  2021 neboli vydané stavebné povolenia. 
Kolaudačné rozhodnutie (KR) : 
V prvom polroku 2021 boli vydané nasledovné kolaudačné rozhodnutia                                                                                                                            1) Verejné parkovisko na Farskej lúke                                                                                                                                  
</t>
    </r>
  </si>
  <si>
    <r>
      <t xml:space="preserve">Zoznam realizovaných verejných obstarávaní pre nasledujúce služby a tovary:  </t>
    </r>
    <r>
      <rPr>
        <sz val="9"/>
        <rFont val="Arial CE"/>
        <charset val="238"/>
      </rPr>
      <t xml:space="preserve">Spomenuté služby a tovary boli nevyhnutné pre realizáciu stavieb.  Je možné povedať, že v rámci tovarov a služieb sme celkovo uskutočnili 9 verejných obstarávaní v roku 2021.       </t>
    </r>
  </si>
  <si>
    <t>11166 m2 / 100 %</t>
  </si>
  <si>
    <t xml:space="preserve">V rámci aktivity výstavba a rekonštrukcia miestnych komunikácii v prvom polroku 2021 neboli riešené miestne komunikácie a chodníky. Verejné obstarávanie pre rekonštrukciu miestnych komunikácii bolo vykonané v prvom polroku 2021, z toho vypláva, že realizácia bude v druhom polroku 2021.
V druhom polroku budú dokončené rekonštrukčné práce na  nasledovných lokalitách:
</t>
  </si>
  <si>
    <t xml:space="preserve"> 11526 m2 /103,22 %</t>
  </si>
  <si>
    <t>Ing. Ivan Vanko, 24.5.2022</t>
  </si>
  <si>
    <t xml:space="preserve">V roku 2021 mesto Fiľakovo pokračovalo v aktivovaní nezamestnaných a ich zapájaní do verejnoprospešných prác zameraných na zlepšenie kvality životného prostredia, poriadku a čistoty v meste, ako aj na obnovenie a údržanie pracovných návykov uchádzačov o zamestnanie. Aktivačné  práce mesto organizuje formou menších obecných služieb (ďalej len MOS) podľa zákona o obecnom zriadení a formou dohody s UPSVaR Lučenec (ďalej len AČ) o zamestnanosti. Prácu týchto UoZ organizuje celkom 3 koordinátori, z čoho len 1 koordinátor je platený z príspevku na aktivačnú činnosť a 2 koordinátor je platení z vlastných zdrojov. Na základe dohody podľa zákona o pomoci v hmotnej núdzi počet občanov, ktorí vykonávajú činnosť na území mesta Fiľakovo, je maximálne 70.   UoZ pomáhajú pri udržiavaní čistoty v meste. 
</t>
  </si>
  <si>
    <t xml:space="preserve">MOS:  vyr.  2 UoZ          zar . 5   UoZ         stav  k  30.06.2021
53 UoZ    AČ  :   stojí
AČ  : K  31.07.2021  stojí  
MOS:  vyr. 7  UoZ   zar . 0 UoZ   K 31.07.2021    46 UoZ
MOS : vyr.  16 UoZ                 zar.  7  UoZ       K  31.08.2021  37 UoZ  
AČ:     vyr.   1 UoZ                    zar.   0  UoZ       K 31.08.2021  14  UoZ
MOS:  vyr.  3 UoZ                    zar.  4 UoZ     stav  k  30.09.2021   
38 UoZ AČ  :  vyr.  1 UoZ        zar. 0 UoZ      stav  k  30.09.2021  je   13 UoZ
MOS:  vyr. 10 UoZ                   zar.  0  UoZ    K  31.10.2021 
28   UoZ AČ   :  vyr. 3  UoZ      zar.  0  UoZ    K  31.10.2021  -  10   UoZ
MOS:  Vyr. 2 UoZ                     zar.  5  UoZ K 30.11 2021 – 31 UoZ    
AČ  :   Vyr. 0  UoZ                     zar. 0  UoZ K 30.11.2021 – 10   UoZ
MOS:  Vyr. 2 UoZ                     zar.  5  UoZ K 31.12 2021 – 30 UoZ    
AČ  :   Vyr. 1  UoZ                     zar. 0  UoZ K 30.11.2021 – 10   UoZ
</t>
  </si>
  <si>
    <t xml:space="preserve">Z finančných prostriedkov sa majú realizovať investície, ktoré vychádzajú z požiadaviek občanov prípadne z uznesení mestského zatupiteľstva na návrh poslancov. V rámci vynútených akcii nebola plánovaná aktivita ani prislúchajúci plánovaný finančný prostriedok pre rok 2021.  Vykonávali sa len plánované investičné aktivity.                                                                                                                    </t>
  </si>
  <si>
    <t xml:space="preserve">Mesto Fiľakovo v II. polroku roku 2021 celkovo obdŕžalo 6  žiadostí o výrub drevín. Zo 6 žiadostí boli 3 správne konania prenesené na rok 2022.  Celkovo bol udelený súhlas na výrub 4 ks drevín a povinnosť vykonania náhradnej výsadby v počte 10 ks drevín.
Bola doručená 1 žiadosť, na základe ktorej bolo vydané rozhodnutie o predľžení termínu realizácie náhradnej výsadby drevín vzhľadom na prebiehajúce stavebné práce.
Mesto Fiľakovo vydalo 7 súhlasov vlastníka pozemku, ktorý je potrebný doklad k podaniu žiadosti o vydanie súhlasu na výrub dreviny. V 1 prípade bolo podané späťvzatie na žiadosť. Súhlas vlastníka pozemku sa vydáva pre žiadateľa v prípade, ak žiadateľ plánuje výrub stromu na mestskom pozemku.  
Výruby nebezpečných drevín z dôvodu bezprostredného  ohrozenia zdravia alebo života/bezprostrednej hrozby vzniku značnej škody na majetku rastúcich na verejných priestranstvách (park, cintorín, Parková) boli oznámené Okresnému úradu Lučenec  v  4 prípadoch pre 21 ks drevín.  
Mesto Fiľakovo vydalo povolenie na výrub pre 4 ks drevín. Náhradná výsadba bola určená  v počte 10 ks drevín a finančná náhrada nebola uložená.
</t>
  </si>
  <si>
    <t>Ing.Ivan Vanko, 18.5.2022</t>
  </si>
  <si>
    <t>Na zamestnancov mestského úradu sme v roku 2021 neobdržali žiadnu sťažnosť.  Postupne znižujeme stav zamestnancov mestského úradu.</t>
  </si>
  <si>
    <t>Od 01.01.2012 poskytovanie opatrovateľskej služby v plnej miere vykonáva n.o. Nezábudka, ktorú založilo mesto. Mesto mesačne poukazuje transfery za účelom zabezpečenia tejto opatrovateľskej služby pre n.o. Nezábudka.  V rámci výkonu opatrovateľskej služby je zamestnaných celkom 12 stálych terénnych opatrovateliek a taktiež sa využíva pomoc aktivačných pracovníkov na dobrovoľníckej službe s opatrovateľským kurzom, externé opatrovateľky a výpomoc zamestnancov s opatrovateľským kurzom z iných úsekov na zastupovanie počas PN a dovoleniek. Priemerný počet klientov na I. polrok je 25.  Neustály nárast dopytu po opatrovateľskej službe je zapríčinený viacerými sociálnymi javmi, ako napr. odchod mladých rodinných príslušníkov do zahraničia, prestárlosť obyvateľstva, zvyšovanie veku odchodu do dôchodku.</t>
  </si>
  <si>
    <t>Mesto Fiľakovo podľa potrieb na to odkázaných občanov poskytuje dávky v hmotnej núdzi, pri rozhodovaní o priznaní dávky mesto vychádza z objektívneho posudzovania finančnej situácie žiadateľa, mierne sa zvýšil počet mestom vystrojených pohrebov.</t>
  </si>
  <si>
    <t>Skutočná hodnota          k 31.12.2021</t>
  </si>
  <si>
    <t>Denný stacionár využíva zvýšený počet záujemcov, organizujú sa zájazdy pre členov, hlavne v letných mesiacoch. Mesto podalo žiadosť o nenávratný finančný príspevok na zriadenie Denného stacionára - prestavbu bývalej budovy ZUŠ na denný stacionár, ktorá bola pozitívne posúdená. S prestavbou priestorov na Denný stacionár sa začalo v II. polroku 2020. Rekonštrukčné práce skončili a v roku 2022 sa denný stacionár odovzdal do užívania. Denný stacionár využíva zvýšený počet záujemcov, v roku 2021 z dôvodu pandémie COVID-19 bola aj ich činnosť veľmi obmedzená.</t>
  </si>
  <si>
    <t>Anita Bőd Albert, 29.3.2022</t>
  </si>
  <si>
    <t>Mgr. Roland Bozó, 29.3.2022</t>
  </si>
  <si>
    <t xml:space="preserve">Školská jedáleň bola v prevádzke aj v pandemickej situácii podľa opatrení a usmernení . </t>
  </si>
  <si>
    <t>Počas pandémie v šk. roku 2019/2020 ŠKD bol zatvorený. V mesiaci jún bol iba v poobedňajších hodinách, pracovalo sa v piatich výchovných skupinách. V šk. roku 2020/2021 ranný školských klub detí je naďalej zatvorený, po vyučovaní sa pracuje v piatich skupinách.</t>
  </si>
  <si>
    <t>V šk. roku 2020/2021 žiaci nenavštevovali krúžky , nakoľko záujmové činnosti na základných školách boli pozastavené na základe nariadení vlády. V šk.roku 2021/2022 žiaci navštevovali len 6 krúžkov, naľko COVID automat nedovolil premiešavať detí  z viacerých tried v rámci krúžkovej činnosti.</t>
  </si>
  <si>
    <t>Mgr. Attila Visnyai, PhDr. Andrea Mágyelová,24.5.2022</t>
  </si>
  <si>
    <t>Mesto pravidelne poukazuje bežný transfer VPS Fiľakovo na zabezpečenie prevádzky športového ihriska. Súčasťou kapitálových výdavkov je kapitálový transfer pre VPS, ktorý sa účelovo viazal na zaobstaranie zavlažovacieho zariadenia na futbalové ihrisko. Rekonštrukčné práce na telocvični sa nedokončili.</t>
  </si>
  <si>
    <t>PhDr. Andrea Mágyelová, 30.5.2022</t>
  </si>
  <si>
    <t>škola nehodnotila</t>
  </si>
  <si>
    <t>Škola vypláca dopravné žiakom mesačne. Väčšina rodičov využíva možnosť zasielania finančných prostriedkov na dopravné na účet . Vyplácaním príspevku na dopravu sa aktívne podporuje dochádzka žiakov do školy aj zo sociálno nevýhodnených rodín.Vzhľadom na aktuálnu epidemiologickú situáciu boli finančné prostriedky väčšinou vyplatené pre prvý stupeň ZŠ.</t>
  </si>
  <si>
    <t>Tuzemské bežné granty</t>
  </si>
  <si>
    <t>311 72c</t>
  </si>
  <si>
    <t>Skutočná hodnota                     k 31.12.2021</t>
  </si>
  <si>
    <t>Kvalifikovanosť pedagogických zamestnacov v aktuálnom školskom roku k 31.12.2021 bola na úrovni 94,12%. Nekvalifikovaní pedagogickí zamestnanci boli: Ferencová Vivien, Bc. (Koncom júna 2022 ukončí  magisterské štúdium),  Ildikó Pádárová (vyučuje ANJ na I. a II. stupni na plný úväzok. Má vyštudované učiteľstvo ANJ v Maďarskej republike, nemá uznaný diplom na Slovensku), Kuzma Tamáš, Bc. (zastupovanie počas polročnej MD), Magová Kristína, Mgr. (vyučovanie SJL na I. a II. stupni). Odbornosť vyučovania na primárnom vzdelávaní - I. stupeň: celková odbornosť na I. stupni v šk. roku 2021/2022 je na úrovni 96,64 % . Odbornosť vyučovania na nižšom sekundárnom vzdelávaní - II. stupeň: celková odbornosť na II. stupni v šk. roku 2021/2022 je na úrovni 79,11% - zhoršenie odbornosti spôsobilo náhle úmrtie a dlhodobá PN . Finančné prostriedky, ktoré sme obdržali od zriaďovateľa na normatívne výdavky vo výske 1 213 481,07 € nám boli postačujúce, zostatok bude vyčerpaný do konca marca 2022. Upravený rozpočet k 31.12.2021 zahŕňa nasledujúce nenormatívne položky: &gt; príspevok na SZP v sume 11 500 € nebol postačujúci na mzdové výdavky, boli vykryté z normatívnych financií,&gt; prostriedky z roku 2020 - 10 047,71 €, &gt; dotácie na učebnice - 17 039 € &gt; fin. prostriedky z projektu "MPC" - 34 192,91 €, &gt; fin. prostriedky z projektu " Spolu múdrejší" - 1 650 €, &gt; refundácia na rekreáciu zamestnancov - 2 098 €, &gt; vlastný príjem - 640,16 €, &gt; fin. prostriedky z projektu Prakticejšie štúdium - 2 896,02€, &gt; príspevok na špecifiká - 11 615 €, kapitálové výdavky - 11 500 €,                              &gt; odchodné 1 734 €                                                                                                                                                                                                                                                                  Zamestnanci školy doplnením vzdelania resp. jeho zvýšením sa zaradia do príslušných platových tried následne obdržia oznámenie o výške platu.</t>
  </si>
  <si>
    <t>Ing. Miroslava Kovalančíková, 19.5.2022</t>
  </si>
  <si>
    <t>Mgr. Marian Bozó, 19.5.2022</t>
  </si>
  <si>
    <t>Dosiahnutý výstup je vyšší ako plánovaný .                                                                                                   Našu školu navštevuje 68 dochádzajúcich žiakov, nie všetkým je preplácané dopravné.                                                                                                                                                 Dopravné bolo preplácané 48, žiakom, ostatní dochádzajú z obcí, ktoré nemajú zmluvu s Mestom Fiľakovo, dochádzajú vlakom alebo osobným autom.                                                                                     Finančné prostriedky sme nevyčerpali v plnej výške, nakoľko v decembri 2021 sa celý II. stupeň vyučoval dištančne a žiaci z I. stupňa nemuseli chodiť do školy. Sumu 2 600 € sme presunuli na ďalší kalendárny rok.</t>
  </si>
  <si>
    <t>Ing.  Miroslava Kovalančíková, 19.5.2022</t>
  </si>
  <si>
    <t>Skutočná hodnota            k 31.12.2021</t>
  </si>
  <si>
    <t xml:space="preserve">Rok 2021 poznamenali obmedzenia v rámci mimoriadnych opatrení - karanténa v súvislosti so šírením respiračného ochorenia vyvolaného koronavírusom COVID-19.                                         Testovanie 5-2021 a 9-2021 bolo zrušené. </t>
  </si>
  <si>
    <t>Akcie za mesiace január - jún: geografická alympiáda, karneval, literárna súťaž Dúha, výtvarná súťaž Dúha, výtvarná súťaž Budúcnosť EÚ, lit. súťaž Rozlet, lit. súťaž 123 Slov. rozhlas, Čarovanie perom, lit. súťaž Cena D. Tatarku, veľkonočné darčeky do Nezábudky, zápis prvákov, Deň Zeme, Hronsecká lipová ratolesť, Deň matiek, Filart, Súťaž o najväčší narcis, súťaž Hodžov novinový článok, Deň detí, Hviezdoslavov Kubín, Art Pack, deň poľovníctva, rozlúčka s deviatakmi. Väčšina súťaží prebiehala online.                  Akcie za mesiace september - december: celoslovenská literárna súťaž Hodžov novinový článok, OŽZ, cvičenia v prírode, výtvarná a literárna súťaž MS Fiľakovo, darčeky seniorom do DSS Nezábudka, Záložka do knihy spája školy - medzinárodný projekt, celoslovesnká súťaž v informatike iBobor, Svetový deň zdravej výživy, Európsky deň jazykov, Deň jablka, olympiáda SJL, Hviezdoslavov verš, matematická olympiáda, charitatívna zbierka "koľko lásky sa zmestí do krabice od topánok", pytagoriáda</t>
  </si>
  <si>
    <t>Zápis do 1. ročníka prebiehal prezenčne, na zápis prišlo 12 detí, do 1. ročníka v septembri nastúpilo 14 žiakov.</t>
  </si>
  <si>
    <t xml:space="preserve">Energie vo výške 8 970 € boli použité na úhradu nákladov za teplo, plyn, elektrickú energiu, vodné, stočné a telefón.                                                                                                                                   Materiál vo výške 11 794 € - zahŕňa potraviny vo výške 9 813 €, 1 981 € boli použité na nákup čistiacich a dezinfekčných prostriedkov, pracovný odev a benzínu do kosačky.                                                                                                                                                                                              Údržba vo výške 357 € - údržba strojov (servis el. výťahu) a údržbu budov.                                      Služby vo výške 8 155 € tvorili výdavky na stravovanie zamestnancov, všeobecné služby, poplatky banke, poistné a tvorbu sociálneho fondu, je tu zahrnutá aj suma 838 € - vrátenie preplatkov za stravovanie deťom, ktoré už nechodia do školy.                                                               Školská jedáleň je zapojená do projektov MŠVVaŠ SR - Mliečny program, Ovocný program.                                                                         </t>
  </si>
  <si>
    <t>V I. polroku 2021 sa počet žiakov počas školského roka menil z dôvodu mimoriadnej situácie (Covid-19). Žiaci 1. - 4. ročníka nemuseli chodiť do školy z dôvovu mimoriadnej situácie, do školy chodili len žiaci, ktorým pracovali obaja rodičia alebo sa nevedeli učiť z domu. Žiaci 5. ročníka sa vyučovali dištančne a preto nenavštevovali ŠKD.   Z tohto dôvodu chodilo do ŠKD menej žiakov ako bola plánovaná hodnota a aj príjmy sú nižšie ako plánované (plánované vo výške 2 400 €).                                                                                                                                                               V rámci  ŠKD boli uskutočnené nasledovné akcie: Deň Zeme – kresba na asfalt, Deň matiek – pásmo básní a piesní, Deň mlieka – prezentácia, súťaž o najväčší narcis, maľovanie na kamienky, Deň detí – zábavné pohybové súťaže, Deň otcov – príprava darčekov, Družina baví družinu, letný školský klub detí, pasovanie prvákov, Biela pastelka, Halloween, Týždeň prevencie v ŠKD</t>
  </si>
  <si>
    <t>Mgr. Marian Bozó, riaditeľ školy, 19.5.2022</t>
  </si>
  <si>
    <t xml:space="preserve">Od septembra 2021 na škole pracuje 13 krúžkov. Z dôvodu mimoriadnej situácie (covid-19) sa krúžková činnosť nevykonávala v I. polroku 2021. </t>
  </si>
  <si>
    <t>Finančné prostriedky vo výške 1 869 € boli vyplatené ako odmeny pre vedúcich krúžkov, 2 976 € bolo použitých na nákup dezinfekčných prostriedkov a na nákup učebných pomôcok - interaktívna tabuľa, mapy na dejepis a na obnovu pocitového chodníka.</t>
  </si>
  <si>
    <t>Skutočná hodnota                        k 31.12.2021</t>
  </si>
  <si>
    <t>Činnosť odborného zamestnanca školského úradu spočíva predovšetkým v zabezpečovaní preneseného výkonu štátnej správy na úseku školstva v zmysle zákona o štátnej správe v školstve a školskej samospráve a je vykonávaná podľa schváleného plánu práce, čo sa odzrkadľuje aj vo vyváženom plnení merateľných ukazovateľov. Výnimku tvoria nepravidelne realizované aktivity, ktoré sa vykonávajú na základe aktuálnych rozhodnutí zriaďovateľa, resp. požiadaviek jednotlivých škôl. Pojem "písomné informácie" znamená rozsiahlejšie metodické pokyny, usmernenia a príkazy zriaďovateľa. Ústne či e-mailom zasielané operatívne pokyny sú zahrnuté do nepravidelne realizovaných aktivít, ktorých cieľom je poskytovanie odbornej a metodickej pomoci pri plnení sporadicky sa vyskytujúcich neodkladných úloh. Počet týchto aktivít v predmetnom roku je následkom pandémie ochorenia COVID-19 spôsobeného koronavírusom. Keďže z dôvodu koronavírusu boli nefunkčné jednotlivé komisie, odborný zamestnanec školského úradu sa zúčastnil len jedného zasadnutia komisie školstva, na ktorom boli prerokované návrhy na ocenenie pedagógov z príležitosti osláv mestského dňa učiteľov. Do mestského zastupiteľstva bola predložená informácia o žiadosti CVČ Poltár (žiadosť o poskytnutie finančnej dotácie), návrh Všeobecne záväzného nariadenie mesta Fiľakovo č. 4/2021, ktorým sa určuje spádové územie materských škôl v zriaďovateľskej pôsobnosti mesta Fiľakovo s účinnosťou od 01.01.2022. a návrh  Všeobecne záväzného nariadenie mesta Fiľakovo č. 7/2021 o výške príspevku na čiastočnú úhradu nákladov v školách a školských zariadeniach v zriaďovateľskej pôsobnosti mesta Fiľakovo.</t>
  </si>
  <si>
    <t>PhDr. Zoran Ardamica, PhD., 18.5.2022</t>
  </si>
  <si>
    <t>PhDr. Zoran Ardamica, PhD., vedúci odd. školstva, odborný zamestnanec ŠÚ</t>
  </si>
  <si>
    <t>445 osobných spisov, mzdová agenda 383 osôb</t>
  </si>
  <si>
    <t>21120 účtovných operácií</t>
  </si>
  <si>
    <t>Niektoré výkony v tejto oblasti boli poznačené pandémiou ochorenia COVID-19 spôsobeného koronavírusom. Zamestnankyne mzdového centra spracúvajú personálnu a mzdovú agendu ZŠ, MŠ, ŠJ, ŠKD (samostatných i spojených) a ZUŠ mesta a okolitých obcí, konkrétne 8 základných škôl, 9 materských škôl, 7 školských klubov detí, 10 školských jedální a 1 základnej umeleckej školy mesta Fiľakovo (spolu personálna agenda cca. 270 osôb, mzdová agenda cca. 200 osôb, lebo obec Radzovce vedie vlastnú mzdovú agendu, ale personálna agenda tohto subjektu je naďalej spracovávaná zamestnankyňami SPOcÚ). Tie isté zamestnankyne spracúvajú aj personálnu a mzdovú agendu mestského úradu, mestskej polície, občianskej poriadkovej služby, osôb zamestnaných v rámci rôznych projektov či na krátkodobé dohody, poslancov mestského zastupiteľstva, členov komisií pri mestskom zastupiteľstve a pod.), čo znamenalo k 31.12.2021 spolu ďalších cca. 180 spisov personálnej agendy a 180 mesačných či štvrťročných výpočtov mzdy. Na vysvetlenie uvádzame, že pod pojmom vedenie personálnej a mzdovej agendy treba chápať množstvo dielčich úkonov, ako napr. pracovné zmluvy a dohody, prihlášky a odhlášky do poisťovní, mzdové a evidenčné listy, odvody a zrážky zo mzdy, exekúcie, výkazy atď., ktorých počet sa neustále mení. Počet účtovných operácií sa v porovnaní s predchádzajúcimi rokmi znížil, keďže školy fungovali v online režime. Výkony v oblasti vyúčtovania príspevkov na vzdelávanie z rozpočtovej kapitoly MV SR sú závislé od ich poukazovania Regionálneho úradu školskej správy BB.</t>
  </si>
  <si>
    <t>Ing. Lucia Olšiaková, 31.5.2022</t>
  </si>
  <si>
    <t>Rozpočet výdavkov =  zabezpečenie preneseného výkonu štátnej správy v oblasti pozemných komunikácií.</t>
  </si>
  <si>
    <t>PhDr. Ardamica, PhD., Ing. Olšiaková,31.5.2022</t>
  </si>
  <si>
    <t>PhDr. Mágyelová, PhDr. Ardamica, PhD., Ing. Olšiaková</t>
  </si>
  <si>
    <t>PhDr. Andrea Mágyelová, 31.5.2022</t>
  </si>
  <si>
    <t>V rámci tohto programu sa realizujú všetky výdavky na národné projekt, okrem NP zameraných na výkon sociálnej práce (NP TSPI a NP BOKKÚ). V rámci 13.3. sa sledujú výdavky na nasledovné projekty: 1. Podpora rozvoja a optimalizácie verejných politík
v samosprávach okresu Lučenec, č. zmluvy o NFP: Z314011APX2 a projekt „Pracuj, zmeň svoj život“- Aktivita č. 3 Podpora zamestnávania UoZ – Opatrenie č. 2 podľa § 54 ods. 1 písm. d) zákona č. 5/2004 Z. z. o službách zamestnanosti a o zmene a doplnení niektorých zákonov v znení neskorších predpisov
pre subjekty nevykonávajúce hospodársku činnosť, č. dohody 20/29/54X/83 (projekt končil 30.9.2021). k 31.12.2021 6 zamestnancov na EVS a 2 zamestnanci na Cesta na trh práce 3.                                                                                                                                                                                                                     Ostatné Národné projekty z OP ĽZ cez ÚPSVR boli z dôvodu pandémie pozastavené. Zároveň došlo k vypusteniu okresu Lučenec zo zoznamu NRO, pričom táto skutočnosť mala vplyv na to, že mesto sa nemohlo uchádzať o NFP v rámci vyhlásenej výzvy v mesiaci jún 2021, Cesta na trh práce 3. Do tohto projektu sme sa vedeli opätovnezapojit až koncom 2021.Výdavky na AČ a MOS sú sledované v podprograme 11.1.</t>
  </si>
  <si>
    <t>Mgr. Attila Agócs, PhD., 31.5.2022</t>
  </si>
  <si>
    <r>
      <t xml:space="preserve">V podprograme sa sledujú výdavky na realizáciu SODB 2021. Sčítanie obyvateľov, domov a bytov (SODB) 2021
</t>
    </r>
    <r>
      <rPr>
        <b/>
        <i/>
        <u/>
        <sz val="9"/>
        <rFont val="Arial CE"/>
        <charset val="238"/>
      </rPr>
      <t xml:space="preserve">Sčítanie domov a bytov 2021 </t>
    </r>
    <r>
      <rPr>
        <i/>
        <u/>
        <sz val="9"/>
        <rFont val="Arial CE"/>
        <charset val="238"/>
      </rPr>
      <t xml:space="preserve">
</t>
    </r>
    <r>
      <rPr>
        <i/>
        <sz val="9"/>
        <rFont val="Arial CE"/>
        <charset val="238"/>
      </rPr>
      <t xml:space="preserve">Sčítanie domov a bytov vykonalo mesto, tzn. prebehlo  bez účasti obyvateľov. 
Sčítanie domov a bytov sa uskutočnilo výlučne elektronickou formou, pomocou Elektronického systému pre sčítanie domov a bytov. 
•	5 asistentov sčítania
•	4381 nehnuteľností: z toho 3595 sčítaných nehnuteľností (domov a bytov) a 786 zrušených nehnuteľností (domy a byty neslúžiace na bývanie)
•	Trvanie sčítania: od 1. júna 2020 do 12. februára 2021
</t>
    </r>
    <r>
      <rPr>
        <b/>
        <i/>
        <u/>
        <sz val="9"/>
        <rFont val="Arial CE"/>
        <charset val="238"/>
      </rPr>
      <t xml:space="preserve">Sčítanie obyvateľov 2021
</t>
    </r>
    <r>
      <rPr>
        <i/>
        <sz val="9"/>
        <rFont val="Arial CE"/>
        <charset val="238"/>
      </rPr>
      <t>2 fázy:
Samosčítanie od 15. 02. do 31. 03. 2021 
Asistované sčítanie od 03. 05. do 13. 06. 2021  (pôvodne malo začať 1.4.2021)
Počet obyvateľov podľa údajov ŠÚ SR k 1.1.2021 = 10 213 osôb 
Samosčítanie:
-	sčítalo sa celkovo 7 137 obyvateľov  (69,88 %)
Asistované sčítanie: 
-	po ukončení asistovaného sčítania – 9559 osôb  sčítaných (93,58%) – celoslovenský priemer  92,7% sčítaných z odhadovaného počtu
-	Počet požiadaviek na stacionárnych a mobilných asistentov sčítania: 1 431  osôb na stacionárnych asistentov a 2 220 osôb na mobilných asistentov ( z toho 53 zrušených a 1229 duplicitných požiadaviek)
Stacionárni asistenti: 3 osoby (2 v klientskom centre, 1 v kancelárii TSP)
Mobilní asistenti : 8 osôb.                                                                                                                                            Výdavky na prípravu, vykonanie a zisťovanie výsledkov SODB 2021 financuje Ministerstvo vnútra SR, prostredníctvom účelového - prísne zúčtovateľnému - transferu.                                                             Všetky údaje - výsledky SODB sú dostupné na www.scitanie.sk</t>
    </r>
  </si>
  <si>
    <t xml:space="preserve">Na činnosť orgánov mesta majú vplyv obmedzenia v súvislosti so zamedzením šírenia ochorenia v súvislosti s pandémiou COVID- 19. Zasadnutia MZ a MR sa konali podľa plánu práce schváleného na I. polrok a II. polrok 2022. MZ zasadalo 28.1., 25.2., 29.4.,24.6., 22.7.,10.8., 16.9.,30.9., 23.11. a 16.12. MR zasadala 11.2.,15.4., 10.6., 16.9., 2.12. Programy a materiály prerokovávané na zasadnutia MZ z dôvodu zabezpečenia trasparentnosti a informovanosti občanov sa pravidelne zverejňujú na webovej stránke mesta Fiľakovo. Zasadnutia MZ sú zaznamenávané a záznam priebehu celého zasadnutia zverejnený. Taktiež sú okrem materiálov prerokovávaných na zasadnutiach mestskej rady a mestského zastupiteľstva zverejnené aj prijaté uznesenia a zápisnica zo zasadnutia na webovej stránke mesta Fiľakovo. Priebeh rokovania MZ je zverejnený aj v mesačníku Fiľakovské zvesti, ktoré sa distribuujú do domácností v meste a sú taktiež prístupné na webovej stránke mesta.                                                                                                               Komisie MZ v čase činnosti zasadali podľa potreby riešenia aktuálnych záležitostí týkajúcich sa jednotlivých oblastí samosprávnych činností. Komisie zasadali v roku  2021 2x - 7x. Len Komisia pre ochranu verejného záujmu pri výkone funkcií verejných funkcionárov zasadala 1x. Celkový počet zasadnutí všetkých 8, fakultatívne zriadených komisií v roku 2021, bolo 37. Rokovania mestského zastupiteľstva upravuje okrem Zákona o obecnom zriadení aj Rokovací poriadok. Odmeňovanie poslancov a členov komisií sa riadi Zásadami o odmeňovaní poslancov MZ vo Fiľakove, členov mestskej rady a  komisií MZ.... Oba dokumenty sú verejnosti dostupné na webovom sídle mesta.
</t>
  </si>
  <si>
    <t>Vo Fiľakove, dňa 1. Júna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</si>
</sst>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164" formatCode="0.000"/>
    <numFmt numFmtId="165" formatCode="dd/mm/yyyy"/>
    <numFmt numFmtId="166" formatCode="mmm&quot; &quot;dd"/>
    <numFmt numFmtId="167" formatCode="#,##0.00\ [$€-1]"/>
    <numFmt numFmtId="168" formatCode="#,##0.00_ ;[Red]\-#,##0.00\ "/>
    <numFmt numFmtId="169" formatCode="#,##0\ [$€-1];[Red]\-#,##0\ [$€-1]"/>
    <numFmt numFmtId="170" formatCode="#,##0.00\ &quot;€&quot;"/>
  </numFmts>
  <fonts count="75" x14ac:knownFonts="1">
    <font>
      <sz val="10"/>
      <name val="Arial CE"/>
      <charset val="238"/>
    </font>
    <font>
      <sz val="10"/>
      <name val="Arial CE"/>
      <charset val="238"/>
    </font>
    <font>
      <b/>
      <sz val="10"/>
      <name val="Arial CE"/>
      <charset val="238"/>
    </font>
    <font>
      <b/>
      <sz val="12"/>
      <name val="Arial CE"/>
      <charset val="238"/>
    </font>
    <font>
      <b/>
      <sz val="9"/>
      <name val="Arial CE"/>
      <charset val="238"/>
    </font>
    <font>
      <sz val="9"/>
      <name val="Arial CE"/>
      <charset val="238"/>
    </font>
    <font>
      <b/>
      <i/>
      <sz val="10"/>
      <name val="Arial CE"/>
      <charset val="238"/>
    </font>
    <font>
      <i/>
      <sz val="9"/>
      <name val="Arial CE"/>
      <charset val="238"/>
    </font>
    <font>
      <b/>
      <sz val="12"/>
      <color indexed="9"/>
      <name val="Arial CE"/>
      <charset val="238"/>
    </font>
    <font>
      <sz val="10"/>
      <color indexed="9"/>
      <name val="Arial CE"/>
      <charset val="238"/>
    </font>
    <font>
      <b/>
      <sz val="8"/>
      <name val="Arial CE"/>
      <charset val="238"/>
    </font>
    <font>
      <b/>
      <i/>
      <sz val="8"/>
      <name val="Arial CE"/>
      <charset val="238"/>
    </font>
    <font>
      <sz val="8"/>
      <name val="Arial CE"/>
      <charset val="238"/>
    </font>
    <font>
      <sz val="10"/>
      <name val="Arial CE"/>
      <charset val="238"/>
    </font>
    <font>
      <i/>
      <sz val="10"/>
      <name val="Arial CE"/>
      <charset val="238"/>
    </font>
    <font>
      <b/>
      <sz val="26"/>
      <name val="Arial CE"/>
      <charset val="238"/>
    </font>
    <font>
      <sz val="14"/>
      <name val="Arial CE"/>
      <charset val="238"/>
    </font>
    <font>
      <sz val="7"/>
      <name val="Arial CE"/>
      <charset val="238"/>
    </font>
    <font>
      <sz val="10"/>
      <name val="Arial CE"/>
      <family val="2"/>
      <charset val="238"/>
    </font>
    <font>
      <b/>
      <sz val="12"/>
      <color indexed="9"/>
      <name val="Arial CE"/>
      <family val="2"/>
      <charset val="238"/>
    </font>
    <font>
      <sz val="10"/>
      <color indexed="9"/>
      <name val="Arial CE"/>
      <family val="2"/>
      <charset val="238"/>
    </font>
    <font>
      <b/>
      <sz val="12"/>
      <name val="Arial CE"/>
      <family val="2"/>
      <charset val="238"/>
    </font>
    <font>
      <b/>
      <i/>
      <sz val="8"/>
      <name val="Arial CE"/>
      <family val="2"/>
      <charset val="238"/>
    </font>
    <font>
      <b/>
      <sz val="8"/>
      <name val="Arial CE"/>
      <family val="2"/>
      <charset val="238"/>
    </font>
    <font>
      <b/>
      <sz val="10"/>
      <name val="Arial CE"/>
      <family val="2"/>
      <charset val="238"/>
    </font>
    <font>
      <i/>
      <sz val="10"/>
      <name val="Arial CE"/>
      <family val="2"/>
      <charset val="238"/>
    </font>
    <font>
      <sz val="9"/>
      <name val="Arial CE"/>
      <family val="2"/>
      <charset val="238"/>
    </font>
    <font>
      <b/>
      <sz val="9"/>
      <name val="Arial CE"/>
      <family val="2"/>
      <charset val="238"/>
    </font>
    <font>
      <sz val="8"/>
      <name val="Arial CE"/>
      <family val="2"/>
      <charset val="238"/>
    </font>
    <font>
      <b/>
      <i/>
      <sz val="10"/>
      <name val="Arial CE"/>
      <family val="2"/>
      <charset val="238"/>
    </font>
    <font>
      <i/>
      <sz val="9"/>
      <name val="Arial CE"/>
      <family val="2"/>
      <charset val="238"/>
    </font>
    <font>
      <b/>
      <sz val="14"/>
      <name val="Arial CE"/>
      <family val="2"/>
      <charset val="238"/>
    </font>
    <font>
      <i/>
      <sz val="8"/>
      <name val="Arial CE"/>
      <family val="2"/>
      <charset val="238"/>
    </font>
    <font>
      <b/>
      <sz val="7"/>
      <name val="Arial CE"/>
      <charset val="238"/>
    </font>
    <font>
      <i/>
      <sz val="8"/>
      <name val="Arial CE"/>
      <charset val="238"/>
    </font>
    <font>
      <i/>
      <u/>
      <sz val="8"/>
      <name val="Arial CE"/>
      <charset val="238"/>
    </font>
    <font>
      <b/>
      <sz val="9"/>
      <color indexed="81"/>
      <name val="Segoe UI"/>
      <family val="2"/>
      <charset val="238"/>
    </font>
    <font>
      <sz val="9"/>
      <color indexed="81"/>
      <name val="Segoe UI"/>
      <family val="2"/>
      <charset val="238"/>
    </font>
    <font>
      <sz val="8"/>
      <name val="Arial"/>
      <family val="2"/>
      <charset val="238"/>
    </font>
    <font>
      <i/>
      <sz val="7"/>
      <name val="Arial CE"/>
      <charset val="238"/>
    </font>
    <font>
      <sz val="8"/>
      <color indexed="8"/>
      <name val="Arial CE"/>
      <family val="2"/>
      <charset val="238"/>
    </font>
    <font>
      <b/>
      <sz val="11"/>
      <name val="Arial CE"/>
      <charset val="238"/>
    </font>
    <font>
      <sz val="8"/>
      <name val="Arial CE"/>
    </font>
    <font>
      <sz val="9"/>
      <name val="Arial"/>
      <family val="2"/>
      <charset val="238"/>
    </font>
    <font>
      <b/>
      <i/>
      <sz val="9"/>
      <name val="Arial CE"/>
      <charset val="238"/>
    </font>
    <font>
      <b/>
      <sz val="12"/>
      <color rgb="FFFFFFFF"/>
      <name val="Arial CE"/>
      <charset val="238"/>
    </font>
    <font>
      <sz val="10"/>
      <color rgb="FFFFFFFF"/>
      <name val="Arial CE"/>
      <charset val="238"/>
    </font>
    <font>
      <b/>
      <sz val="12"/>
      <color rgb="FF000000"/>
      <name val="Arial CE"/>
      <charset val="238"/>
    </font>
    <font>
      <b/>
      <i/>
      <sz val="8"/>
      <color rgb="FF000000"/>
      <name val="Arial CE"/>
      <charset val="238"/>
    </font>
    <font>
      <b/>
      <sz val="8"/>
      <color rgb="FF000000"/>
      <name val="Arial CE"/>
      <charset val="238"/>
    </font>
    <font>
      <b/>
      <sz val="10"/>
      <color rgb="FF000000"/>
      <name val="Arial CE"/>
      <charset val="238"/>
    </font>
    <font>
      <i/>
      <sz val="10"/>
      <color rgb="FF000000"/>
      <name val="Arial CE"/>
      <charset val="238"/>
    </font>
    <font>
      <sz val="9"/>
      <color rgb="FF000000"/>
      <name val="Arial CE"/>
      <charset val="238"/>
    </font>
    <font>
      <b/>
      <sz val="9"/>
      <color rgb="FF000000"/>
      <name val="Arial CE"/>
      <charset val="238"/>
    </font>
    <font>
      <sz val="8"/>
      <color rgb="FF000000"/>
      <name val="Arial CE"/>
      <charset val="238"/>
    </font>
    <font>
      <b/>
      <i/>
      <sz val="10"/>
      <color rgb="FF000000"/>
      <name val="Arial CE"/>
      <charset val="238"/>
    </font>
    <font>
      <i/>
      <sz val="9"/>
      <color rgb="FF000000"/>
      <name val="Arial CE"/>
      <charset val="238"/>
    </font>
    <font>
      <i/>
      <sz val="8"/>
      <color rgb="FF000000"/>
      <name val="Arial CE"/>
      <charset val="238"/>
    </font>
    <font>
      <sz val="8"/>
      <color theme="1"/>
      <name val="Arial CE"/>
      <family val="2"/>
      <charset val="238"/>
    </font>
    <font>
      <b/>
      <i/>
      <sz val="8"/>
      <color theme="1"/>
      <name val="Arial CE"/>
      <charset val="238"/>
    </font>
    <font>
      <sz val="8"/>
      <color theme="1"/>
      <name val="Arial CE"/>
      <charset val="238"/>
    </font>
    <font>
      <sz val="10"/>
      <color rgb="FF000000"/>
      <name val="Arial CE"/>
      <charset val="238"/>
    </font>
    <font>
      <i/>
      <sz val="9"/>
      <color rgb="FFFF0000"/>
      <name val="Arial CE"/>
      <charset val="238"/>
    </font>
    <font>
      <sz val="10"/>
      <color rgb="FF000000"/>
      <name val="Arial"/>
      <family val="2"/>
      <charset val="238"/>
    </font>
    <font>
      <b/>
      <i/>
      <sz val="9"/>
      <color rgb="FF000000"/>
      <name val="Arial CE"/>
      <charset val="238"/>
    </font>
    <font>
      <b/>
      <u/>
      <sz val="9"/>
      <name val="Arial CE"/>
      <charset val="238"/>
    </font>
    <font>
      <u/>
      <sz val="9"/>
      <name val="Arial CE"/>
      <charset val="238"/>
    </font>
    <font>
      <sz val="9"/>
      <color indexed="8"/>
      <name val="Arial"/>
      <family val="2"/>
      <charset val="238"/>
    </font>
    <font>
      <u/>
      <sz val="9"/>
      <color indexed="8"/>
      <name val="Arial"/>
      <family val="2"/>
      <charset val="238"/>
    </font>
    <font>
      <sz val="10"/>
      <color indexed="8"/>
      <name val="Calibri"/>
      <family val="2"/>
      <charset val="238"/>
    </font>
    <font>
      <i/>
      <u/>
      <sz val="9"/>
      <name val="Arial CE"/>
      <charset val="238"/>
    </font>
    <font>
      <b/>
      <i/>
      <u/>
      <sz val="9"/>
      <name val="Arial CE"/>
      <charset val="238"/>
    </font>
    <font>
      <i/>
      <sz val="8"/>
      <color rgb="FFFF0000"/>
      <name val="Arial CE"/>
      <charset val="238"/>
    </font>
    <font>
      <b/>
      <sz val="36"/>
      <name val="Arial CE"/>
      <charset val="238"/>
    </font>
    <font>
      <sz val="8"/>
      <color theme="1"/>
      <name val="Arial"/>
      <family val="2"/>
      <charset val="238"/>
    </font>
  </fonts>
  <fills count="10">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8"/>
        <bgColor indexed="58"/>
      </patternFill>
    </fill>
    <fill>
      <patternFill patternType="solid">
        <fgColor indexed="47"/>
        <bgColor indexed="22"/>
      </patternFill>
    </fill>
    <fill>
      <patternFill patternType="solid">
        <fgColor indexed="22"/>
        <bgColor indexed="64"/>
      </patternFill>
    </fill>
    <fill>
      <patternFill patternType="solid">
        <fgColor rgb="FF000000"/>
        <bgColor rgb="FF000000"/>
      </patternFill>
    </fill>
    <fill>
      <patternFill patternType="solid">
        <fgColor rgb="FFFFCC99"/>
        <bgColor rgb="FFFFCC99"/>
      </patternFill>
    </fill>
    <fill>
      <patternFill patternType="solid">
        <fgColor theme="3" tint="0.79998168889431442"/>
        <bgColor indexed="64"/>
      </patternFill>
    </fill>
  </fills>
  <borders count="176">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diagonal/>
    </border>
    <border>
      <left style="medium">
        <color indexed="64"/>
      </left>
      <right style="medium">
        <color indexed="8"/>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right style="medium">
        <color indexed="64"/>
      </right>
      <top style="medium">
        <color indexed="8"/>
      </top>
      <bottom style="medium">
        <color indexed="8"/>
      </bottom>
      <diagonal/>
    </border>
    <border>
      <left style="medium">
        <color indexed="64"/>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thin">
        <color indexed="8"/>
      </left>
      <right/>
      <top style="thin">
        <color indexed="8"/>
      </top>
      <bottom/>
      <diagonal/>
    </border>
    <border>
      <left style="medium">
        <color indexed="64"/>
      </left>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top style="thin">
        <color indexed="64"/>
      </top>
      <bottom/>
      <diagonal/>
    </border>
    <border>
      <left style="medium">
        <color indexed="64"/>
      </left>
      <right style="thin">
        <color indexed="8"/>
      </right>
      <top style="medium">
        <color indexed="8"/>
      </top>
      <bottom style="thin">
        <color indexed="64"/>
      </bottom>
      <diagonal/>
    </border>
    <border>
      <left style="thin">
        <color indexed="8"/>
      </left>
      <right style="thin">
        <color indexed="8"/>
      </right>
      <top style="medium">
        <color indexed="8"/>
      </top>
      <bottom style="thin">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8"/>
      </right>
      <top/>
      <bottom style="medium">
        <color indexed="64"/>
      </bottom>
      <diagonal/>
    </border>
    <border>
      <left style="thin">
        <color indexed="8"/>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medium">
        <color indexed="64"/>
      </left>
      <right/>
      <top style="medium">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diagonal/>
    </border>
    <border>
      <left style="thin">
        <color indexed="8"/>
      </left>
      <right style="medium">
        <color indexed="64"/>
      </right>
      <top style="thin">
        <color indexed="8"/>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bottom style="medium">
        <color indexed="64"/>
      </bottom>
      <diagonal/>
    </border>
    <border>
      <left/>
      <right style="thin">
        <color indexed="64"/>
      </right>
      <top/>
      <bottom/>
      <diagonal/>
    </border>
    <border>
      <left style="thin">
        <color indexed="64"/>
      </left>
      <right/>
      <top/>
      <bottom/>
      <diagonal/>
    </border>
    <border>
      <left style="medium">
        <color indexed="8"/>
      </left>
      <right style="thin">
        <color indexed="8"/>
      </right>
      <top style="medium">
        <color indexed="8"/>
      </top>
      <bottom style="thin">
        <color indexed="64"/>
      </bottom>
      <diagonal/>
    </border>
    <border>
      <left style="thin">
        <color indexed="8"/>
      </left>
      <right style="thin">
        <color indexed="64"/>
      </right>
      <top style="medium">
        <color indexed="8"/>
      </top>
      <bottom style="thin">
        <color indexed="64"/>
      </bottom>
      <diagonal/>
    </border>
    <border>
      <left style="thin">
        <color indexed="8"/>
      </left>
      <right style="thin">
        <color indexed="64"/>
      </right>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thin">
        <color indexed="64"/>
      </right>
      <top style="thin">
        <color indexed="64"/>
      </top>
      <bottom style="medium">
        <color indexed="8"/>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8"/>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
      <left style="medium">
        <color indexed="8"/>
      </left>
      <right style="medium">
        <color indexed="64"/>
      </right>
      <top style="medium">
        <color indexed="8"/>
      </top>
      <bottom style="medium">
        <color indexed="8"/>
      </bottom>
      <diagonal/>
    </border>
    <border>
      <left style="thin">
        <color indexed="8"/>
      </left>
      <right/>
      <top style="thin">
        <color indexed="64"/>
      </top>
      <bottom style="thin">
        <color indexed="64"/>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right/>
      <top style="thin">
        <color indexed="8"/>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right style="thin">
        <color indexed="64"/>
      </right>
      <top style="thin">
        <color indexed="8"/>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thin">
        <color indexed="8"/>
      </top>
      <bottom style="thin">
        <color indexed="8"/>
      </bottom>
      <diagonal/>
    </border>
    <border>
      <left style="medium">
        <color indexed="64"/>
      </left>
      <right/>
      <top style="medium">
        <color indexed="64"/>
      </top>
      <bottom/>
      <diagonal/>
    </border>
    <border>
      <left style="thin">
        <color indexed="64"/>
      </left>
      <right/>
      <top style="thin">
        <color indexed="8"/>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medium">
        <color indexed="64"/>
      </right>
      <top/>
      <bottom/>
      <diagonal/>
    </border>
    <border>
      <left style="medium">
        <color indexed="64"/>
      </left>
      <right/>
      <top style="medium">
        <color indexed="8"/>
      </top>
      <bottom style="medium">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indexed="8"/>
      </right>
      <top/>
      <bottom style="medium">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style="medium">
        <color indexed="64"/>
      </bottom>
      <diagonal/>
    </border>
    <border>
      <left/>
      <right style="thin">
        <color indexed="64"/>
      </right>
      <top style="medium">
        <color indexed="64"/>
      </top>
      <bottom/>
      <diagonal/>
    </border>
    <border>
      <left/>
      <right style="thin">
        <color indexed="8"/>
      </right>
      <top style="thin">
        <color indexed="64"/>
      </top>
      <bottom style="thin">
        <color indexed="64"/>
      </bottom>
      <diagonal/>
    </border>
    <border>
      <left/>
      <right style="thin">
        <color rgb="FF000000"/>
      </right>
      <top style="thin">
        <color indexed="64"/>
      </top>
      <bottom style="medium">
        <color indexed="64"/>
      </bottom>
      <diagonal/>
    </border>
  </borders>
  <cellStyleXfs count="3">
    <xf numFmtId="0" fontId="0" fillId="0" borderId="0"/>
    <xf numFmtId="0" fontId="18" fillId="0" borderId="0"/>
    <xf numFmtId="9" fontId="1" fillId="0" borderId="0" applyFont="0" applyFill="0" applyBorder="0" applyAlignment="0" applyProtection="0"/>
  </cellStyleXfs>
  <cellXfs count="1433">
    <xf numFmtId="0" fontId="0" fillId="0" borderId="0" xfId="0"/>
    <xf numFmtId="0" fontId="2" fillId="0" borderId="0" xfId="0" applyFont="1"/>
    <xf numFmtId="0" fontId="3" fillId="0" borderId="0" xfId="0" applyFont="1"/>
    <xf numFmtId="0" fontId="0" fillId="0" borderId="0" xfId="0" applyBorder="1"/>
    <xf numFmtId="0" fontId="5" fillId="0" borderId="0" xfId="0" applyFont="1" applyBorder="1"/>
    <xf numFmtId="0" fontId="3" fillId="0" borderId="0" xfId="0" applyFont="1" applyFill="1"/>
    <xf numFmtId="0" fontId="6" fillId="0" borderId="0" xfId="0" applyFont="1"/>
    <xf numFmtId="0" fontId="0" fillId="0" borderId="0" xfId="0" applyFill="1"/>
    <xf numFmtId="0" fontId="0" fillId="0" borderId="1" xfId="0" applyBorder="1" applyAlignment="1"/>
    <xf numFmtId="0" fontId="0" fillId="0" borderId="2" xfId="0" applyBorder="1" applyAlignment="1"/>
    <xf numFmtId="0" fontId="4" fillId="0" borderId="0" xfId="0" applyFont="1" applyFill="1" applyBorder="1"/>
    <xf numFmtId="0" fontId="0" fillId="0" borderId="0" xfId="0" applyFill="1" applyBorder="1"/>
    <xf numFmtId="0" fontId="0" fillId="0" borderId="0" xfId="0" applyFill="1" applyBorder="1" applyAlignment="1"/>
    <xf numFmtId="0" fontId="8" fillId="2" borderId="0" xfId="0" applyFont="1" applyFill="1"/>
    <xf numFmtId="0" fontId="9" fillId="2" borderId="0" xfId="0" applyFont="1" applyFill="1"/>
    <xf numFmtId="0" fontId="10" fillId="3" borderId="3" xfId="0" applyFont="1" applyFill="1" applyBorder="1"/>
    <xf numFmtId="0" fontId="10" fillId="3" borderId="4" xfId="0" applyFont="1" applyFill="1" applyBorder="1"/>
    <xf numFmtId="0" fontId="11" fillId="3" borderId="3" xfId="0" applyFont="1" applyFill="1" applyBorder="1" applyAlignment="1">
      <alignment horizontal="center"/>
    </xf>
    <xf numFmtId="0" fontId="10" fillId="3" borderId="5" xfId="0" applyFont="1" applyFill="1" applyBorder="1"/>
    <xf numFmtId="0" fontId="12" fillId="0" borderId="0" xfId="0" applyFont="1" applyFill="1"/>
    <xf numFmtId="0" fontId="12" fillId="0" borderId="0" xfId="0" applyFont="1"/>
    <xf numFmtId="0" fontId="10" fillId="0" borderId="6" xfId="0" applyFont="1" applyBorder="1" applyAlignment="1">
      <alignment horizontal="center"/>
    </xf>
    <xf numFmtId="0" fontId="12" fillId="0" borderId="7" xfId="0" applyFont="1" applyBorder="1"/>
    <xf numFmtId="0" fontId="11" fillId="0" borderId="8" xfId="0" applyFont="1" applyBorder="1"/>
    <xf numFmtId="0" fontId="12" fillId="0" borderId="9" xfId="0" applyFont="1" applyBorder="1"/>
    <xf numFmtId="0" fontId="12" fillId="0" borderId="10" xfId="0" applyFont="1" applyBorder="1"/>
    <xf numFmtId="0" fontId="10" fillId="0" borderId="8" xfId="0" applyFont="1" applyBorder="1"/>
    <xf numFmtId="0" fontId="10" fillId="0" borderId="7" xfId="0" applyFont="1" applyBorder="1" applyAlignment="1">
      <alignment horizontal="center"/>
    </xf>
    <xf numFmtId="0" fontId="10" fillId="3" borderId="6" xfId="0" applyFont="1" applyFill="1" applyBorder="1" applyAlignment="1">
      <alignment horizontal="center"/>
    </xf>
    <xf numFmtId="0" fontId="10" fillId="0" borderId="7" xfId="0" applyFont="1" applyBorder="1" applyAlignment="1">
      <alignment horizontal="center" wrapText="1"/>
    </xf>
    <xf numFmtId="0" fontId="11" fillId="0" borderId="7" xfId="0" applyFont="1" applyBorder="1"/>
    <xf numFmtId="0" fontId="12" fillId="0" borderId="11" xfId="0" applyFont="1" applyBorder="1"/>
    <xf numFmtId="0" fontId="0" fillId="0" borderId="7" xfId="0" applyBorder="1"/>
    <xf numFmtId="0" fontId="11" fillId="0" borderId="12" xfId="0" applyFont="1" applyBorder="1"/>
    <xf numFmtId="0" fontId="7" fillId="0" borderId="7" xfId="0" applyFont="1" applyBorder="1" applyAlignment="1">
      <alignment horizontal="left" vertical="center" wrapText="1"/>
    </xf>
    <xf numFmtId="0" fontId="2" fillId="0" borderId="3" xfId="0" applyFont="1" applyBorder="1"/>
    <xf numFmtId="0" fontId="14" fillId="0" borderId="2" xfId="0" applyFont="1" applyBorder="1" applyAlignment="1"/>
    <xf numFmtId="0" fontId="14" fillId="0" borderId="1" xfId="0" applyFont="1" applyBorder="1" applyAlignment="1"/>
    <xf numFmtId="0" fontId="14" fillId="0" borderId="13" xfId="0" applyFont="1" applyBorder="1" applyAlignment="1"/>
    <xf numFmtId="0" fontId="11" fillId="3" borderId="2" xfId="0" applyFont="1" applyFill="1" applyBorder="1" applyAlignment="1">
      <alignment horizontal="center"/>
    </xf>
    <xf numFmtId="0" fontId="12" fillId="3" borderId="1" xfId="0" applyFont="1" applyFill="1" applyBorder="1" applyAlignment="1"/>
    <xf numFmtId="0" fontId="12" fillId="3" borderId="13" xfId="0" applyFont="1" applyFill="1" applyBorder="1" applyAlignment="1"/>
    <xf numFmtId="49" fontId="14" fillId="0" borderId="3" xfId="0" applyNumberFormat="1" applyFont="1" applyBorder="1" applyAlignment="1">
      <alignment horizontal="right"/>
    </xf>
    <xf numFmtId="1" fontId="12" fillId="0" borderId="7"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vertical="center" wrapText="1"/>
    </xf>
    <xf numFmtId="0" fontId="12" fillId="0" borderId="7" xfId="0" applyNumberFormat="1" applyFont="1" applyBorder="1" applyAlignment="1">
      <alignment horizontal="center" vertical="center"/>
    </xf>
    <xf numFmtId="0" fontId="9" fillId="0" borderId="0" xfId="0" applyFont="1" applyFill="1"/>
    <xf numFmtId="3" fontId="12" fillId="0" borderId="7" xfId="0" applyNumberFormat="1" applyFont="1" applyFill="1" applyBorder="1" applyAlignment="1">
      <alignment horizontal="center" vertical="center"/>
    </xf>
    <xf numFmtId="3" fontId="12" fillId="0" borderId="7" xfId="0" applyNumberFormat="1" applyFont="1" applyBorder="1" applyAlignment="1">
      <alignment horizontal="center" vertical="center"/>
    </xf>
    <xf numFmtId="0" fontId="2" fillId="0" borderId="2" xfId="0" applyFont="1" applyBorder="1" applyAlignment="1"/>
    <xf numFmtId="0" fontId="2" fillId="0" borderId="1" xfId="0" applyFont="1" applyBorder="1" applyAlignment="1"/>
    <xf numFmtId="0" fontId="2" fillId="0" borderId="13" xfId="0" applyFont="1" applyBorder="1" applyAlignment="1"/>
    <xf numFmtId="0" fontId="0" fillId="0" borderId="13" xfId="0" applyBorder="1" applyAlignment="1"/>
    <xf numFmtId="0" fontId="16" fillId="0" borderId="0" xfId="0" applyFont="1"/>
    <xf numFmtId="4" fontId="12" fillId="0" borderId="7" xfId="0" applyNumberFormat="1" applyFont="1" applyBorder="1"/>
    <xf numFmtId="4" fontId="12" fillId="0" borderId="11" xfId="0" applyNumberFormat="1" applyFont="1" applyBorder="1"/>
    <xf numFmtId="4" fontId="12" fillId="0" borderId="14" xfId="0" applyNumberFormat="1" applyFont="1" applyBorder="1"/>
    <xf numFmtId="4" fontId="10" fillId="0" borderId="9" xfId="0" applyNumberFormat="1" applyFont="1" applyBorder="1"/>
    <xf numFmtId="4" fontId="10" fillId="0" borderId="10" xfId="0" applyNumberFormat="1" applyFont="1" applyBorder="1"/>
    <xf numFmtId="4" fontId="11" fillId="0" borderId="9" xfId="0" applyNumberFormat="1" applyFont="1" applyBorder="1"/>
    <xf numFmtId="4" fontId="11" fillId="0" borderId="10" xfId="0" applyNumberFormat="1" applyFont="1" applyBorder="1"/>
    <xf numFmtId="0" fontId="12" fillId="0" borderId="7" xfId="0" applyFont="1" applyBorder="1" applyAlignment="1">
      <alignment horizontal="center"/>
    </xf>
    <xf numFmtId="0" fontId="12" fillId="0" borderId="7" xfId="0" applyFont="1" applyBorder="1" applyAlignment="1">
      <alignment horizontal="center" vertical="center" wrapText="1"/>
    </xf>
    <xf numFmtId="0" fontId="19" fillId="4" borderId="0" xfId="1" applyFont="1" applyFill="1"/>
    <xf numFmtId="0" fontId="20" fillId="4" borderId="0" xfId="1" applyFont="1" applyFill="1"/>
    <xf numFmtId="0" fontId="18" fillId="0" borderId="0" xfId="1"/>
    <xf numFmtId="0" fontId="21" fillId="0" borderId="0" xfId="1" applyFont="1" applyFill="1"/>
    <xf numFmtId="0" fontId="21" fillId="0" borderId="0" xfId="1" applyFont="1"/>
    <xf numFmtId="0" fontId="18" fillId="0" borderId="0" xfId="1" applyBorder="1"/>
    <xf numFmtId="0" fontId="22" fillId="5" borderId="15" xfId="1" applyFont="1" applyFill="1" applyBorder="1" applyAlignment="1">
      <alignment horizontal="center"/>
    </xf>
    <xf numFmtId="0" fontId="23" fillId="5" borderId="15" xfId="1" applyFont="1" applyFill="1" applyBorder="1"/>
    <xf numFmtId="0" fontId="24" fillId="0" borderId="15" xfId="1" applyFont="1" applyBorder="1"/>
    <xf numFmtId="0" fontId="23" fillId="5" borderId="16" xfId="1" applyFont="1" applyFill="1" applyBorder="1"/>
    <xf numFmtId="49" fontId="25" fillId="0" borderId="15" xfId="1" applyNumberFormat="1" applyFont="1" applyBorder="1"/>
    <xf numFmtId="0" fontId="25" fillId="0" borderId="17" xfId="1" applyFont="1" applyBorder="1" applyAlignment="1"/>
    <xf numFmtId="0" fontId="25" fillId="0" borderId="18" xfId="1" applyFont="1" applyBorder="1" applyAlignment="1"/>
    <xf numFmtId="0" fontId="25" fillId="0" borderId="19" xfId="1" applyFont="1" applyBorder="1" applyAlignment="1"/>
    <xf numFmtId="0" fontId="26" fillId="0" borderId="0" xfId="1" applyFont="1" applyBorder="1"/>
    <xf numFmtId="0" fontId="18" fillId="0" borderId="17" xfId="1" applyFont="1" applyBorder="1" applyAlignment="1"/>
    <xf numFmtId="0" fontId="18" fillId="0" borderId="19" xfId="1" applyBorder="1" applyAlignment="1"/>
    <xf numFmtId="0" fontId="23" fillId="5" borderId="20" xfId="1" applyFont="1" applyFill="1" applyBorder="1"/>
    <xf numFmtId="0" fontId="27" fillId="0" borderId="0" xfId="1" applyFont="1" applyFill="1" applyBorder="1"/>
    <xf numFmtId="0" fontId="18" fillId="0" borderId="0" xfId="1" applyFill="1" applyBorder="1" applyAlignment="1"/>
    <xf numFmtId="0" fontId="18" fillId="0" borderId="0" xfId="1" applyFill="1" applyBorder="1"/>
    <xf numFmtId="0" fontId="18" fillId="0" borderId="0" xfId="1" applyFill="1"/>
    <xf numFmtId="0" fontId="23" fillId="5" borderId="21" xfId="1" applyFont="1" applyFill="1" applyBorder="1" applyAlignment="1">
      <alignment horizontal="center"/>
    </xf>
    <xf numFmtId="0" fontId="23" fillId="0" borderId="21" xfId="1" applyFont="1" applyBorder="1" applyAlignment="1">
      <alignment horizontal="center"/>
    </xf>
    <xf numFmtId="0" fontId="28" fillId="0" borderId="22" xfId="1" applyFont="1" applyBorder="1"/>
    <xf numFmtId="0" fontId="22" fillId="0" borderId="23" xfId="1" applyFont="1" applyBorder="1"/>
    <xf numFmtId="0" fontId="28" fillId="0" borderId="24" xfId="1" applyFont="1" applyBorder="1"/>
    <xf numFmtId="0" fontId="28" fillId="0" borderId="25" xfId="1" applyFont="1" applyBorder="1"/>
    <xf numFmtId="0" fontId="23" fillId="0" borderId="23" xfId="1" applyFont="1" applyBorder="1"/>
    <xf numFmtId="0" fontId="24" fillId="0" borderId="0" xfId="1" applyFont="1"/>
    <xf numFmtId="0" fontId="23" fillId="0" borderId="22" xfId="1" applyFont="1" applyBorder="1" applyAlignment="1">
      <alignment horizontal="center" wrapText="1"/>
    </xf>
    <xf numFmtId="0" fontId="28" fillId="0" borderId="22" xfId="1" applyFont="1" applyBorder="1" applyAlignment="1">
      <alignment horizontal="center" vertical="center" wrapText="1"/>
    </xf>
    <xf numFmtId="0" fontId="28" fillId="0" borderId="22" xfId="1" applyFont="1" applyBorder="1" applyAlignment="1">
      <alignment horizontal="center" vertical="center"/>
    </xf>
    <xf numFmtId="0" fontId="28" fillId="0" borderId="0" xfId="1" applyFont="1"/>
    <xf numFmtId="0" fontId="29" fillId="0" borderId="0" xfId="1" applyFont="1"/>
    <xf numFmtId="0" fontId="30" fillId="0" borderId="22" xfId="1" applyFont="1" applyBorder="1" applyAlignment="1">
      <alignment horizontal="left" vertical="center" wrapText="1"/>
    </xf>
    <xf numFmtId="164" fontId="28" fillId="0" borderId="22" xfId="1" applyNumberFormat="1" applyFont="1" applyBorder="1"/>
    <xf numFmtId="0" fontId="28" fillId="0" borderId="22" xfId="1" applyNumberFormat="1" applyFont="1" applyBorder="1"/>
    <xf numFmtId="164" fontId="28" fillId="0" borderId="24" xfId="1" applyNumberFormat="1" applyFont="1" applyBorder="1"/>
    <xf numFmtId="0" fontId="28" fillId="0" borderId="25" xfId="1" applyNumberFormat="1" applyFont="1" applyBorder="1"/>
    <xf numFmtId="9" fontId="28" fillId="0" borderId="22" xfId="1" applyNumberFormat="1" applyFont="1" applyBorder="1" applyAlignment="1">
      <alignment horizontal="center" vertical="center"/>
    </xf>
    <xf numFmtId="0" fontId="25" fillId="0" borderId="17" xfId="1" applyFont="1" applyBorder="1" applyAlignment="1">
      <alignment horizontal="left"/>
    </xf>
    <xf numFmtId="0" fontId="25" fillId="0" borderId="18" xfId="1" applyFont="1" applyBorder="1" applyAlignment="1">
      <alignment horizontal="left"/>
    </xf>
    <xf numFmtId="0" fontId="25" fillId="0" borderId="19" xfId="1" applyFont="1" applyBorder="1" applyAlignment="1">
      <alignment horizontal="left"/>
    </xf>
    <xf numFmtId="0" fontId="28" fillId="0" borderId="22" xfId="1" applyFont="1" applyBorder="1" applyAlignment="1">
      <alignment wrapText="1"/>
    </xf>
    <xf numFmtId="9" fontId="28" fillId="0" borderId="22" xfId="1" applyNumberFormat="1" applyFont="1" applyBorder="1"/>
    <xf numFmtId="0" fontId="24" fillId="0" borderId="17" xfId="1" applyFont="1" applyBorder="1" applyAlignment="1"/>
    <xf numFmtId="0" fontId="24" fillId="0" borderId="18" xfId="1" applyFont="1" applyBorder="1" applyAlignment="1"/>
    <xf numFmtId="0" fontId="24" fillId="0" borderId="19" xfId="1" applyFont="1" applyBorder="1" applyAlignment="1"/>
    <xf numFmtId="0" fontId="18" fillId="0" borderId="18" xfId="1" applyBorder="1" applyAlignment="1"/>
    <xf numFmtId="0" fontId="22" fillId="5" borderId="17" xfId="1" applyFont="1" applyFill="1" applyBorder="1" applyAlignment="1">
      <alignment horizontal="center"/>
    </xf>
    <xf numFmtId="0" fontId="28" fillId="5" borderId="18" xfId="1" applyFont="1" applyFill="1" applyBorder="1" applyAlignment="1"/>
    <xf numFmtId="0" fontId="28" fillId="5" borderId="19" xfId="1" applyFont="1" applyFill="1" applyBorder="1" applyAlignment="1"/>
    <xf numFmtId="0" fontId="22" fillId="0" borderId="22" xfId="1" applyFont="1" applyBorder="1"/>
    <xf numFmtId="0" fontId="18" fillId="0" borderId="22" xfId="1" applyBorder="1"/>
    <xf numFmtId="0" fontId="22" fillId="0" borderId="26" xfId="1" applyFont="1" applyBorder="1"/>
    <xf numFmtId="0" fontId="28" fillId="0" borderId="27" xfId="1" applyFont="1" applyBorder="1"/>
    <xf numFmtId="0" fontId="28" fillId="0" borderId="28" xfId="1" applyFont="1" applyFill="1" applyBorder="1"/>
    <xf numFmtId="0" fontId="28" fillId="0" borderId="22" xfId="1" applyFont="1" applyBorder="1" applyAlignment="1">
      <alignment vertical="center" wrapText="1"/>
    </xf>
    <xf numFmtId="0" fontId="22" fillId="5" borderId="29" xfId="1" applyFont="1" applyFill="1" applyBorder="1" applyAlignment="1">
      <alignment horizontal="center"/>
    </xf>
    <xf numFmtId="0" fontId="24" fillId="0" borderId="30" xfId="1" applyFont="1" applyBorder="1"/>
    <xf numFmtId="0" fontId="24" fillId="0" borderId="31" xfId="1" applyFont="1" applyBorder="1" applyAlignment="1"/>
    <xf numFmtId="49" fontId="25" fillId="0" borderId="32" xfId="1" applyNumberFormat="1" applyFont="1" applyBorder="1"/>
    <xf numFmtId="0" fontId="25" fillId="0" borderId="33" xfId="1" applyFont="1" applyBorder="1" applyAlignment="1">
      <alignment horizontal="left"/>
    </xf>
    <xf numFmtId="0" fontId="25" fillId="0" borderId="34" xfId="1" applyFont="1" applyBorder="1" applyAlignment="1">
      <alignment horizontal="left"/>
    </xf>
    <xf numFmtId="0" fontId="25" fillId="0" borderId="35" xfId="1" applyFont="1" applyBorder="1" applyAlignment="1">
      <alignment horizontal="left"/>
    </xf>
    <xf numFmtId="4" fontId="28" fillId="0" borderId="22" xfId="1" applyNumberFormat="1" applyFont="1" applyBorder="1"/>
    <xf numFmtId="4" fontId="11" fillId="0" borderId="24" xfId="1" applyNumberFormat="1" applyFont="1" applyBorder="1"/>
    <xf numFmtId="4" fontId="28" fillId="0" borderId="24" xfId="1" applyNumberFormat="1" applyFont="1" applyBorder="1"/>
    <xf numFmtId="4" fontId="28" fillId="0" borderId="25" xfId="1" applyNumberFormat="1" applyFont="1" applyBorder="1"/>
    <xf numFmtId="4" fontId="10" fillId="0" borderId="24" xfId="1" applyNumberFormat="1" applyFont="1" applyBorder="1"/>
    <xf numFmtId="4" fontId="11" fillId="0" borderId="27" xfId="1" applyNumberFormat="1" applyFont="1" applyBorder="1"/>
    <xf numFmtId="0" fontId="10" fillId="0" borderId="6" xfId="0" applyFont="1" applyFill="1" applyBorder="1" applyAlignment="1">
      <alignment horizontal="center"/>
    </xf>
    <xf numFmtId="0" fontId="12" fillId="0" borderId="6" xfId="0" applyFont="1" applyBorder="1" applyAlignment="1">
      <alignment horizontal="center"/>
    </xf>
    <xf numFmtId="0" fontId="12" fillId="0" borderId="6" xfId="0" applyFont="1" applyBorder="1" applyAlignment="1">
      <alignment horizontal="left"/>
    </xf>
    <xf numFmtId="0" fontId="25" fillId="0" borderId="17" xfId="1" applyFont="1" applyBorder="1" applyAlignment="1">
      <alignment horizontal="left" wrapText="1"/>
    </xf>
    <xf numFmtId="0" fontId="25" fillId="0" borderId="18" xfId="1" applyFont="1" applyBorder="1" applyAlignment="1">
      <alignment horizontal="left" wrapText="1"/>
    </xf>
    <xf numFmtId="0" fontId="25" fillId="0" borderId="19" xfId="1" applyFont="1" applyBorder="1" applyAlignment="1">
      <alignment horizontal="left" wrapText="1"/>
    </xf>
    <xf numFmtId="0" fontId="23" fillId="0" borderId="21" xfId="1" applyFont="1" applyFill="1" applyBorder="1" applyAlignment="1">
      <alignment horizontal="center"/>
    </xf>
    <xf numFmtId="0" fontId="28" fillId="0" borderId="22" xfId="1" applyFont="1" applyFill="1" applyBorder="1"/>
    <xf numFmtId="0" fontId="12" fillId="0" borderId="21" xfId="1" applyFont="1" applyBorder="1" applyAlignment="1">
      <alignment horizontal="center"/>
    </xf>
    <xf numFmtId="0" fontId="12" fillId="0" borderId="21" xfId="1" applyFont="1" applyBorder="1" applyAlignment="1"/>
    <xf numFmtId="0" fontId="13" fillId="0" borderId="22" xfId="1" applyFont="1" applyBorder="1" applyAlignment="1"/>
    <xf numFmtId="0" fontId="12" fillId="0" borderId="22" xfId="1" applyFont="1" applyBorder="1" applyAlignment="1">
      <alignment horizontal="center"/>
    </xf>
    <xf numFmtId="2" fontId="28" fillId="0" borderId="24" xfId="1" applyNumberFormat="1" applyFont="1" applyBorder="1"/>
    <xf numFmtId="2" fontId="28" fillId="0" borderId="25" xfId="1" applyNumberFormat="1" applyFont="1" applyBorder="1"/>
    <xf numFmtId="4" fontId="12" fillId="0" borderId="21" xfId="1" applyNumberFormat="1" applyFont="1" applyBorder="1" applyAlignment="1"/>
    <xf numFmtId="4" fontId="12" fillId="0" borderId="22" xfId="1" applyNumberFormat="1" applyFont="1" applyBorder="1" applyAlignment="1"/>
    <xf numFmtId="4" fontId="28" fillId="0" borderId="27" xfId="1" applyNumberFormat="1" applyFont="1" applyBorder="1"/>
    <xf numFmtId="4" fontId="28" fillId="0" borderId="36" xfId="1" applyNumberFormat="1" applyFont="1" applyBorder="1"/>
    <xf numFmtId="0" fontId="22" fillId="0" borderId="37" xfId="1" applyFont="1" applyBorder="1"/>
    <xf numFmtId="0" fontId="28" fillId="0" borderId="38" xfId="1" applyFont="1" applyBorder="1"/>
    <xf numFmtId="4" fontId="28" fillId="0" borderId="38" xfId="1" applyNumberFormat="1" applyFont="1" applyBorder="1"/>
    <xf numFmtId="4" fontId="28" fillId="0" borderId="39" xfId="1" applyNumberFormat="1" applyFont="1" applyBorder="1"/>
    <xf numFmtId="0" fontId="23" fillId="0" borderId="40" xfId="1" applyFont="1" applyBorder="1"/>
    <xf numFmtId="0" fontId="28" fillId="0" borderId="41" xfId="1" applyFont="1" applyBorder="1"/>
    <xf numFmtId="4" fontId="10" fillId="0" borderId="41" xfId="1" applyNumberFormat="1" applyFont="1" applyBorder="1"/>
    <xf numFmtId="4" fontId="10" fillId="0" borderId="42" xfId="1" applyNumberFormat="1" applyFont="1" applyBorder="1"/>
    <xf numFmtId="0" fontId="28" fillId="0" borderId="36" xfId="1" applyFont="1" applyBorder="1"/>
    <xf numFmtId="1" fontId="28" fillId="0" borderId="22" xfId="1" applyNumberFormat="1" applyFont="1" applyBorder="1" applyAlignment="1">
      <alignment horizontal="center" vertical="center"/>
    </xf>
    <xf numFmtId="0" fontId="22" fillId="5" borderId="19" xfId="1" applyFont="1" applyFill="1" applyBorder="1" applyAlignment="1">
      <alignment horizontal="center"/>
    </xf>
    <xf numFmtId="0" fontId="28" fillId="0" borderId="22" xfId="1" applyFont="1" applyBorder="1" applyAlignment="1"/>
    <xf numFmtId="4" fontId="11" fillId="0" borderId="25" xfId="1" applyNumberFormat="1" applyFont="1" applyBorder="1"/>
    <xf numFmtId="4" fontId="10" fillId="0" borderId="27" xfId="1" applyNumberFormat="1" applyFont="1" applyBorder="1"/>
    <xf numFmtId="4" fontId="10" fillId="0" borderId="36" xfId="1" applyNumberFormat="1" applyFont="1" applyBorder="1"/>
    <xf numFmtId="0" fontId="28" fillId="0" borderId="7" xfId="1" applyFont="1" applyBorder="1" applyAlignment="1">
      <alignment horizontal="center" vertical="center" wrapText="1"/>
    </xf>
    <xf numFmtId="0" fontId="28" fillId="0" borderId="7" xfId="1" applyFont="1" applyBorder="1" applyAlignment="1">
      <alignment vertical="center" wrapText="1"/>
    </xf>
    <xf numFmtId="0" fontId="28" fillId="0" borderId="7" xfId="1" applyFont="1" applyBorder="1" applyAlignment="1">
      <alignment horizontal="center" vertical="center"/>
    </xf>
    <xf numFmtId="0" fontId="23" fillId="0" borderId="22" xfId="1" applyFont="1" applyBorder="1" applyAlignment="1">
      <alignment horizontal="center" vertical="center"/>
    </xf>
    <xf numFmtId="0" fontId="23" fillId="0" borderId="21" xfId="1" applyFont="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28" fillId="0" borderId="21" xfId="1" applyFont="1" applyBorder="1"/>
    <xf numFmtId="0" fontId="18" fillId="0" borderId="21" xfId="1" applyBorder="1"/>
    <xf numFmtId="4" fontId="18" fillId="0" borderId="21" xfId="1" applyNumberFormat="1" applyBorder="1"/>
    <xf numFmtId="4" fontId="28" fillId="0" borderId="21" xfId="1" applyNumberFormat="1" applyFont="1" applyBorder="1"/>
    <xf numFmtId="0" fontId="22" fillId="0" borderId="43" xfId="1" applyFont="1" applyBorder="1"/>
    <xf numFmtId="0" fontId="28" fillId="0" borderId="44" xfId="1" applyFont="1" applyBorder="1"/>
    <xf numFmtId="4" fontId="11" fillId="0" borderId="44" xfId="1" applyNumberFormat="1" applyFont="1" applyBorder="1"/>
    <xf numFmtId="4" fontId="11" fillId="0" borderId="45" xfId="1" applyNumberFormat="1" applyFont="1" applyBorder="1"/>
    <xf numFmtId="0" fontId="22" fillId="0" borderId="46" xfId="1" applyFont="1" applyBorder="1"/>
    <xf numFmtId="0" fontId="23" fillId="0" borderId="47" xfId="1" applyFont="1" applyBorder="1"/>
    <xf numFmtId="0" fontId="28" fillId="0" borderId="48" xfId="1" applyFont="1" applyBorder="1"/>
    <xf numFmtId="4" fontId="10" fillId="0" borderId="49" xfId="1" applyNumberFormat="1" applyFont="1" applyBorder="1"/>
    <xf numFmtId="4" fontId="10" fillId="0" borderId="50" xfId="1" applyNumberFormat="1" applyFont="1" applyBorder="1"/>
    <xf numFmtId="0" fontId="28" fillId="0" borderId="7" xfId="1" applyFont="1" applyBorder="1" applyAlignment="1">
      <alignment wrapText="1"/>
    </xf>
    <xf numFmtId="0" fontId="28" fillId="0" borderId="0" xfId="1" applyFont="1" applyBorder="1" applyAlignment="1">
      <alignment wrapText="1"/>
    </xf>
    <xf numFmtId="165" fontId="28" fillId="0" borderId="0" xfId="1" applyNumberFormat="1" applyFont="1" applyBorder="1"/>
    <xf numFmtId="0" fontId="31" fillId="0" borderId="0" xfId="1" applyFont="1"/>
    <xf numFmtId="2" fontId="28" fillId="0" borderId="22" xfId="1" applyNumberFormat="1" applyFont="1" applyBorder="1"/>
    <xf numFmtId="2" fontId="11" fillId="0" borderId="24" xfId="1" applyNumberFormat="1" applyFont="1" applyBorder="1"/>
    <xf numFmtId="2" fontId="10" fillId="0" borderId="24" xfId="1" applyNumberFormat="1" applyFont="1" applyBorder="1"/>
    <xf numFmtId="0" fontId="28" fillId="0" borderId="22" xfId="1" applyFont="1" applyBorder="1" applyAlignment="1">
      <alignment horizontal="center"/>
    </xf>
    <xf numFmtId="0" fontId="28" fillId="0" borderId="22" xfId="1" applyFont="1" applyBorder="1" applyAlignment="1">
      <alignment horizontal="left"/>
    </xf>
    <xf numFmtId="2" fontId="18" fillId="0" borderId="19" xfId="1" applyNumberFormat="1" applyBorder="1" applyAlignment="1"/>
    <xf numFmtId="0" fontId="28" fillId="0" borderId="21" xfId="1" applyFont="1" applyBorder="1" applyAlignment="1">
      <alignment horizontal="center"/>
    </xf>
    <xf numFmtId="0" fontId="12" fillId="0" borderId="21" xfId="1" applyFont="1" applyBorder="1" applyAlignment="1">
      <alignment horizontal="left"/>
    </xf>
    <xf numFmtId="4" fontId="12" fillId="0" borderId="21" xfId="1" applyNumberFormat="1" applyFont="1" applyBorder="1" applyAlignment="1">
      <alignment horizontal="right"/>
    </xf>
    <xf numFmtId="0" fontId="12" fillId="0" borderId="22" xfId="1" applyFont="1" applyBorder="1" applyAlignment="1">
      <alignment horizontal="left"/>
    </xf>
    <xf numFmtId="4" fontId="12" fillId="0" borderId="22" xfId="1" applyNumberFormat="1" applyFont="1" applyBorder="1" applyAlignment="1">
      <alignment horizontal="right"/>
    </xf>
    <xf numFmtId="0" fontId="12" fillId="0" borderId="7" xfId="1" applyFont="1" applyBorder="1" applyAlignment="1">
      <alignment horizontal="center" vertical="center" wrapText="1"/>
    </xf>
    <xf numFmtId="0" fontId="12" fillId="0" borderId="7" xfId="1" applyFont="1" applyBorder="1" applyAlignment="1">
      <alignment horizontal="center" vertical="center"/>
    </xf>
    <xf numFmtId="0" fontId="12" fillId="0" borderId="7" xfId="0" applyFont="1" applyBorder="1" applyAlignment="1">
      <alignment wrapText="1"/>
    </xf>
    <xf numFmtId="9" fontId="12" fillId="0" borderId="7" xfId="2" applyFont="1" applyBorder="1" applyAlignment="1">
      <alignment horizontal="center" vertical="center"/>
    </xf>
    <xf numFmtId="0" fontId="12" fillId="0" borderId="51" xfId="0" applyFont="1" applyBorder="1" applyAlignment="1">
      <alignment horizontal="center" vertical="center"/>
    </xf>
    <xf numFmtId="49" fontId="12" fillId="0" borderId="51" xfId="0" applyNumberFormat="1" applyFont="1" applyBorder="1" applyAlignment="1">
      <alignment horizontal="center" vertical="center"/>
    </xf>
    <xf numFmtId="1" fontId="12" fillId="0" borderId="7" xfId="0" applyNumberFormat="1" applyFont="1" applyBorder="1" applyAlignment="1">
      <alignment horizontal="center" vertical="center" wrapText="1"/>
    </xf>
    <xf numFmtId="0" fontId="12" fillId="0" borderId="7" xfId="0" applyFont="1" applyBorder="1" applyAlignment="1">
      <alignment horizontal="left" vertical="center" wrapText="1"/>
    </xf>
    <xf numFmtId="49" fontId="12" fillId="0" borderId="7" xfId="0" applyNumberFormat="1" applyFont="1" applyBorder="1" applyAlignment="1">
      <alignment horizontal="center" vertical="center" wrapText="1"/>
    </xf>
    <xf numFmtId="9" fontId="12" fillId="0" borderId="7" xfId="2" applyFont="1" applyBorder="1" applyAlignment="1">
      <alignment horizontal="center" vertical="center" wrapText="1"/>
    </xf>
    <xf numFmtId="1" fontId="12" fillId="0" borderId="7" xfId="2" applyNumberFormat="1" applyFont="1" applyBorder="1" applyAlignment="1">
      <alignment horizontal="center" vertical="center" wrapText="1"/>
    </xf>
    <xf numFmtId="0" fontId="12" fillId="0" borderId="7" xfId="0" applyFont="1" applyBorder="1" applyAlignment="1">
      <alignment vertical="top" wrapText="1"/>
    </xf>
    <xf numFmtId="0" fontId="12" fillId="0" borderId="0" xfId="0" applyFont="1" applyBorder="1" applyAlignment="1">
      <alignment vertical="top" wrapText="1"/>
    </xf>
    <xf numFmtId="0" fontId="12" fillId="0" borderId="0" xfId="0" applyFont="1" applyBorder="1" applyAlignment="1">
      <alignment horizontal="center" vertical="center"/>
    </xf>
    <xf numFmtId="1" fontId="12" fillId="0" borderId="0" xfId="0" applyNumberFormat="1" applyFont="1" applyBorder="1" applyAlignment="1">
      <alignment horizontal="center" vertical="center"/>
    </xf>
    <xf numFmtId="0" fontId="23" fillId="0" borderId="7" xfId="1" applyFont="1" applyBorder="1" applyAlignment="1">
      <alignment horizontal="center" vertical="center"/>
    </xf>
    <xf numFmtId="0" fontId="23" fillId="0" borderId="7" xfId="1" applyFont="1" applyBorder="1" applyAlignment="1">
      <alignment horizontal="center" wrapText="1"/>
    </xf>
    <xf numFmtId="0" fontId="11" fillId="0" borderId="0" xfId="0" applyFont="1" applyFill="1" applyBorder="1" applyAlignment="1">
      <alignment horizontal="center"/>
    </xf>
    <xf numFmtId="0" fontId="11" fillId="0" borderId="0" xfId="0" applyFont="1" applyFill="1" applyBorder="1" applyAlignment="1"/>
    <xf numFmtId="0" fontId="11" fillId="3" borderId="2" xfId="0" applyFont="1" applyFill="1" applyBorder="1" applyAlignment="1"/>
    <xf numFmtId="0" fontId="10" fillId="0" borderId="0" xfId="0" applyFont="1" applyFill="1" applyBorder="1"/>
    <xf numFmtId="16" fontId="14" fillId="0" borderId="2" xfId="0" applyNumberFormat="1" applyFont="1" applyBorder="1" applyAlignment="1"/>
    <xf numFmtId="0" fontId="5" fillId="0" borderId="0" xfId="0" applyFont="1" applyFill="1" applyBorder="1"/>
    <xf numFmtId="0" fontId="0" fillId="0" borderId="0" xfId="0" applyBorder="1" applyAlignment="1"/>
    <xf numFmtId="0" fontId="12" fillId="0" borderId="0" xfId="0" applyFont="1" applyFill="1" applyBorder="1" applyAlignment="1"/>
    <xf numFmtId="0" fontId="33" fillId="3" borderId="5" xfId="0" applyFont="1" applyFill="1" applyBorder="1"/>
    <xf numFmtId="0" fontId="33" fillId="3" borderId="3" xfId="0" applyFont="1" applyFill="1" applyBorder="1"/>
    <xf numFmtId="0" fontId="33" fillId="3" borderId="4" xfId="0" applyFont="1" applyFill="1" applyBorder="1"/>
    <xf numFmtId="0" fontId="8" fillId="2" borderId="0" xfId="0" applyFont="1" applyFill="1" applyAlignment="1">
      <alignment horizontal="center"/>
    </xf>
    <xf numFmtId="0" fontId="11" fillId="6" borderId="8" xfId="0" applyFont="1" applyFill="1" applyBorder="1"/>
    <xf numFmtId="0" fontId="12" fillId="6" borderId="9" xfId="0" applyFont="1" applyFill="1" applyBorder="1"/>
    <xf numFmtId="4" fontId="12" fillId="6" borderId="9" xfId="0" applyNumberFormat="1" applyFont="1" applyFill="1" applyBorder="1"/>
    <xf numFmtId="4" fontId="12" fillId="0" borderId="6" xfId="0" applyNumberFormat="1" applyFont="1" applyBorder="1"/>
    <xf numFmtId="0" fontId="12" fillId="0" borderId="6" xfId="0" applyFont="1" applyBorder="1"/>
    <xf numFmtId="0" fontId="12" fillId="6" borderId="10" xfId="0" applyFont="1" applyFill="1" applyBorder="1"/>
    <xf numFmtId="0" fontId="12" fillId="0" borderId="51" xfId="0" applyFont="1" applyBorder="1"/>
    <xf numFmtId="0" fontId="10" fillId="6" borderId="8" xfId="0" applyFont="1" applyFill="1" applyBorder="1"/>
    <xf numFmtId="4" fontId="12" fillId="6" borderId="10" xfId="0" applyNumberFormat="1" applyFont="1" applyFill="1" applyBorder="1"/>
    <xf numFmtId="0" fontId="8" fillId="0" borderId="0" xfId="0" applyFont="1" applyFill="1" applyAlignment="1">
      <alignment horizontal="center"/>
    </xf>
    <xf numFmtId="0" fontId="7" fillId="0" borderId="2" xfId="0" applyFont="1" applyBorder="1" applyAlignment="1">
      <alignment horizontal="left" vertical="center" wrapText="1"/>
    </xf>
    <xf numFmtId="9" fontId="12" fillId="0" borderId="7" xfId="0" applyNumberFormat="1" applyFont="1" applyBorder="1" applyAlignment="1">
      <alignment horizontal="center" vertical="center"/>
    </xf>
    <xf numFmtId="0" fontId="18" fillId="0" borderId="52" xfId="1" applyFont="1" applyBorder="1" applyAlignment="1"/>
    <xf numFmtId="0" fontId="18" fillId="0" borderId="53" xfId="1" applyBorder="1" applyAlignment="1"/>
    <xf numFmtId="0" fontId="18" fillId="0" borderId="54" xfId="1" applyBorder="1" applyAlignment="1"/>
    <xf numFmtId="0" fontId="32" fillId="0" borderId="22" xfId="1" applyFont="1" applyBorder="1" applyAlignment="1">
      <alignment horizontal="left" vertical="center" wrapText="1"/>
    </xf>
    <xf numFmtId="0" fontId="11" fillId="0" borderId="51" xfId="0" applyFont="1" applyBorder="1"/>
    <xf numFmtId="0" fontId="11" fillId="0" borderId="6" xfId="0" applyFont="1" applyBorder="1"/>
    <xf numFmtId="0" fontId="12" fillId="0" borderId="9" xfId="0" applyFont="1" applyBorder="1" applyAlignment="1">
      <alignment horizontal="center"/>
    </xf>
    <xf numFmtId="4" fontId="12" fillId="0" borderId="9" xfId="0" applyNumberFormat="1" applyFont="1" applyBorder="1"/>
    <xf numFmtId="4" fontId="12" fillId="0" borderId="10" xfId="0" applyNumberFormat="1" applyFont="1" applyBorder="1"/>
    <xf numFmtId="4" fontId="12" fillId="0" borderId="51" xfId="0" applyNumberFormat="1" applyFont="1" applyBorder="1"/>
    <xf numFmtId="0" fontId="7" fillId="0" borderId="7" xfId="0" applyFont="1" applyBorder="1" applyAlignment="1">
      <alignment horizontal="center" vertical="center" wrapText="1"/>
    </xf>
    <xf numFmtId="0" fontId="19" fillId="0" borderId="0" xfId="1" applyFont="1" applyFill="1"/>
    <xf numFmtId="0" fontId="20" fillId="0" borderId="0" xfId="1" applyFont="1" applyFill="1"/>
    <xf numFmtId="49" fontId="12" fillId="0" borderId="7" xfId="0" applyNumberFormat="1" applyFont="1" applyBorder="1" applyAlignment="1">
      <alignment horizontal="center" vertical="center"/>
    </xf>
    <xf numFmtId="0" fontId="22" fillId="0" borderId="7" xfId="1" applyFont="1" applyBorder="1"/>
    <xf numFmtId="0" fontId="28" fillId="0" borderId="7" xfId="1" applyFont="1" applyBorder="1"/>
    <xf numFmtId="4" fontId="28" fillId="0" borderId="7" xfId="1" applyNumberFormat="1" applyFont="1" applyBorder="1"/>
    <xf numFmtId="0" fontId="22" fillId="0" borderId="6" xfId="1" applyFont="1" applyBorder="1"/>
    <xf numFmtId="0" fontId="28" fillId="0" borderId="6" xfId="1" applyFont="1" applyBorder="1"/>
    <xf numFmtId="4" fontId="28" fillId="0" borderId="6" xfId="1" applyNumberFormat="1" applyFont="1" applyBorder="1"/>
    <xf numFmtId="0" fontId="23" fillId="0" borderId="26" xfId="1" applyFont="1" applyBorder="1"/>
    <xf numFmtId="0" fontId="22" fillId="0" borderId="40" xfId="1" applyFont="1" applyBorder="1"/>
    <xf numFmtId="0" fontId="22" fillId="0" borderId="51" xfId="1" applyFont="1" applyBorder="1"/>
    <xf numFmtId="0" fontId="28" fillId="0" borderId="51" xfId="1" applyFont="1" applyBorder="1"/>
    <xf numFmtId="4" fontId="28" fillId="0" borderId="51" xfId="1" applyNumberFormat="1" applyFont="1" applyBorder="1"/>
    <xf numFmtId="4" fontId="11" fillId="0" borderId="41" xfId="1" applyNumberFormat="1" applyFont="1" applyBorder="1"/>
    <xf numFmtId="4" fontId="11" fillId="0" borderId="42" xfId="1" applyNumberFormat="1" applyFont="1" applyBorder="1"/>
    <xf numFmtId="0" fontId="23" fillId="0" borderId="55" xfId="1" applyFont="1" applyBorder="1" applyAlignment="1">
      <alignment horizontal="center"/>
    </xf>
    <xf numFmtId="0" fontId="23" fillId="0" borderId="7" xfId="1" applyFont="1" applyBorder="1" applyAlignment="1">
      <alignment horizontal="center"/>
    </xf>
    <xf numFmtId="0" fontId="3" fillId="0" borderId="0" xfId="0" applyFont="1" applyFill="1" applyBorder="1"/>
    <xf numFmtId="0" fontId="2" fillId="0" borderId="3" xfId="0" applyFont="1" applyBorder="1" applyAlignment="1"/>
    <xf numFmtId="4" fontId="12" fillId="0" borderId="9" xfId="0" applyNumberFormat="1" applyFont="1" applyFill="1" applyBorder="1"/>
    <xf numFmtId="0" fontId="10" fillId="0" borderId="7" xfId="0" applyFont="1" applyBorder="1" applyAlignment="1">
      <alignment vertical="center" wrapText="1"/>
    </xf>
    <xf numFmtId="4" fontId="10" fillId="6" borderId="9" xfId="0" applyNumberFormat="1" applyFont="1" applyFill="1" applyBorder="1"/>
    <xf numFmtId="0" fontId="17" fillId="0" borderId="6" xfId="0" applyFont="1" applyBorder="1"/>
    <xf numFmtId="49" fontId="0" fillId="0" borderId="3" xfId="0" applyNumberFormat="1" applyBorder="1"/>
    <xf numFmtId="0" fontId="10" fillId="3" borderId="4" xfId="0" applyFont="1" applyFill="1" applyBorder="1" applyAlignment="1">
      <alignment wrapText="1"/>
    </xf>
    <xf numFmtId="49" fontId="0" fillId="0" borderId="56" xfId="0" applyNumberFormat="1" applyBorder="1"/>
    <xf numFmtId="0" fontId="0" fillId="2" borderId="0" xfId="0" applyFill="1"/>
    <xf numFmtId="0" fontId="10" fillId="3" borderId="3" xfId="0" applyFont="1" applyFill="1" applyBorder="1" applyAlignment="1">
      <alignment wrapText="1"/>
    </xf>
    <xf numFmtId="0" fontId="5" fillId="0" borderId="0" xfId="0" applyFont="1" applyBorder="1" applyAlignment="1">
      <alignment wrapText="1"/>
    </xf>
    <xf numFmtId="0" fontId="10" fillId="3" borderId="5" xfId="0" applyFont="1" applyFill="1" applyBorder="1" applyAlignment="1">
      <alignment wrapText="1"/>
    </xf>
    <xf numFmtId="0" fontId="4" fillId="0" borderId="0" xfId="0" applyFont="1" applyFill="1" applyBorder="1" applyAlignment="1">
      <alignment wrapText="1"/>
    </xf>
    <xf numFmtId="0" fontId="45" fillId="7" borderId="0" xfId="0" applyFont="1" applyFill="1"/>
    <xf numFmtId="0" fontId="46" fillId="7" borderId="0" xfId="0" applyFont="1" applyFill="1"/>
    <xf numFmtId="0" fontId="47" fillId="0" borderId="0" xfId="0" applyFont="1" applyFill="1"/>
    <xf numFmtId="0" fontId="47" fillId="0" borderId="0" xfId="0" applyFont="1"/>
    <xf numFmtId="0" fontId="48" fillId="8" borderId="149" xfId="0" applyFont="1" applyFill="1" applyBorder="1" applyAlignment="1">
      <alignment horizontal="center"/>
    </xf>
    <xf numFmtId="0" fontId="49" fillId="8" borderId="149" xfId="0" applyFont="1" applyFill="1" applyBorder="1"/>
    <xf numFmtId="0" fontId="50" fillId="0" borderId="149" xfId="0" applyFont="1" applyBorder="1"/>
    <xf numFmtId="0" fontId="49" fillId="8" borderId="150" xfId="0" applyFont="1" applyFill="1" applyBorder="1"/>
    <xf numFmtId="49" fontId="51" fillId="0" borderId="149" xfId="0" applyNumberFormat="1" applyFont="1" applyBorder="1"/>
    <xf numFmtId="0" fontId="51" fillId="0" borderId="151" xfId="0" applyFont="1" applyBorder="1" applyAlignment="1">
      <alignment horizontal="left"/>
    </xf>
    <xf numFmtId="0" fontId="51" fillId="0" borderId="152" xfId="0" applyFont="1" applyBorder="1" applyAlignment="1">
      <alignment horizontal="left"/>
    </xf>
    <xf numFmtId="0" fontId="51" fillId="0" borderId="153" xfId="0" applyFont="1" applyBorder="1" applyAlignment="1">
      <alignment horizontal="left"/>
    </xf>
    <xf numFmtId="0" fontId="52" fillId="0" borderId="0" xfId="0" applyFont="1"/>
    <xf numFmtId="0" fontId="49" fillId="8" borderId="154" xfId="0" applyFont="1" applyFill="1" applyBorder="1"/>
    <xf numFmtId="0" fontId="53" fillId="0" borderId="0" xfId="0" applyFont="1" applyFill="1"/>
    <xf numFmtId="0" fontId="52" fillId="0" borderId="0" xfId="0" applyFont="1" applyFill="1" applyAlignment="1"/>
    <xf numFmtId="0" fontId="52" fillId="0" borderId="0" xfId="0" applyFont="1" applyFill="1"/>
    <xf numFmtId="0" fontId="49" fillId="8" borderId="154" xfId="0" applyFont="1" applyFill="1" applyBorder="1" applyAlignment="1">
      <alignment horizontal="center"/>
    </xf>
    <xf numFmtId="0" fontId="49" fillId="0" borderId="154" xfId="0" applyFont="1" applyBorder="1" applyAlignment="1">
      <alignment horizontal="center"/>
    </xf>
    <xf numFmtId="0" fontId="54" fillId="0" borderId="151" xfId="0" applyFont="1" applyBorder="1"/>
    <xf numFmtId="0" fontId="54" fillId="0" borderId="7" xfId="0" applyFont="1" applyBorder="1"/>
    <xf numFmtId="4" fontId="54" fillId="0" borderId="7" xfId="0" applyNumberFormat="1" applyFont="1" applyBorder="1" applyAlignment="1">
      <alignment horizontal="right"/>
    </xf>
    <xf numFmtId="0" fontId="54" fillId="0" borderId="155" xfId="0" applyFont="1" applyBorder="1"/>
    <xf numFmtId="0" fontId="54" fillId="0" borderId="0" xfId="0" applyFont="1" applyBorder="1"/>
    <xf numFmtId="0" fontId="48" fillId="0" borderId="149" xfId="0" applyFont="1" applyBorder="1"/>
    <xf numFmtId="0" fontId="54" fillId="0" borderId="150" xfId="0" applyFont="1" applyBorder="1"/>
    <xf numFmtId="0" fontId="54" fillId="0" borderId="149" xfId="0" applyFont="1" applyBorder="1"/>
    <xf numFmtId="4" fontId="54" fillId="0" borderId="149" xfId="0" applyNumberFormat="1" applyFont="1" applyBorder="1" applyAlignment="1">
      <alignment horizontal="right"/>
    </xf>
    <xf numFmtId="0" fontId="49" fillId="0" borderId="149" xfId="0" applyFont="1" applyBorder="1"/>
    <xf numFmtId="0" fontId="50" fillId="0" borderId="0" xfId="0" applyFont="1"/>
    <xf numFmtId="0" fontId="54" fillId="0" borderId="0" xfId="0" applyFont="1"/>
    <xf numFmtId="0" fontId="55" fillId="0" borderId="0" xfId="0" applyFont="1"/>
    <xf numFmtId="0" fontId="56" fillId="0" borderId="149" xfId="0" applyFont="1" applyBorder="1" applyAlignment="1">
      <alignment horizontal="left" vertical="center" wrapText="1"/>
    </xf>
    <xf numFmtId="0" fontId="50" fillId="0" borderId="151" xfId="0" applyFont="1" applyBorder="1" applyAlignment="1"/>
    <xf numFmtId="0" fontId="50" fillId="0" borderId="152" xfId="0" applyFont="1" applyBorder="1" applyAlignment="1"/>
    <xf numFmtId="0" fontId="52" fillId="0" borderId="151" xfId="0" applyFont="1" applyBorder="1" applyAlignment="1"/>
    <xf numFmtId="0" fontId="52" fillId="0" borderId="152" xfId="0" applyFont="1" applyBorder="1" applyAlignment="1"/>
    <xf numFmtId="0" fontId="0" fillId="0" borderId="0" xfId="0" applyFill="1" applyAlignment="1"/>
    <xf numFmtId="0" fontId="54" fillId="0" borderId="7" xfId="0" applyFont="1" applyBorder="1" applyAlignment="1">
      <alignment vertical="center" wrapText="1"/>
    </xf>
    <xf numFmtId="0" fontId="54" fillId="0" borderId="7" xfId="0" applyFont="1" applyBorder="1" applyAlignment="1">
      <alignment horizontal="center" vertical="center"/>
    </xf>
    <xf numFmtId="0" fontId="54" fillId="0" borderId="154" xfId="0" applyFont="1" applyBorder="1"/>
    <xf numFmtId="0" fontId="48" fillId="0" borderId="150" xfId="0" applyFont="1" applyBorder="1"/>
    <xf numFmtId="0" fontId="54" fillId="0" borderId="156" xfId="0" applyFont="1" applyBorder="1"/>
    <xf numFmtId="0" fontId="49" fillId="0" borderId="7" xfId="0" applyFont="1" applyBorder="1" applyAlignment="1">
      <alignment horizontal="center" vertical="center" wrapText="1"/>
    </xf>
    <xf numFmtId="0" fontId="49" fillId="8" borderId="154" xfId="0" applyFont="1" applyFill="1" applyBorder="1" applyAlignment="1">
      <alignment horizontal="center" vertical="center"/>
    </xf>
    <xf numFmtId="0" fontId="49" fillId="0" borderId="154" xfId="0" applyFont="1" applyBorder="1" applyAlignment="1">
      <alignment horizontal="center" vertical="center"/>
    </xf>
    <xf numFmtId="0" fontId="49" fillId="0" borderId="154" xfId="0" applyFont="1" applyBorder="1" applyAlignment="1">
      <alignment horizontal="center" vertical="center" wrapText="1"/>
    </xf>
    <xf numFmtId="10" fontId="12" fillId="0" borderId="7" xfId="0" applyNumberFormat="1" applyFont="1" applyBorder="1" applyAlignment="1">
      <alignment horizontal="center" vertical="center"/>
    </xf>
    <xf numFmtId="0" fontId="10" fillId="3" borderId="7" xfId="0" applyFont="1" applyFill="1" applyBorder="1" applyAlignment="1">
      <alignment horizontal="center"/>
    </xf>
    <xf numFmtId="0" fontId="12" fillId="0" borderId="7" xfId="0" applyFont="1" applyBorder="1" applyAlignment="1">
      <alignment horizontal="left"/>
    </xf>
    <xf numFmtId="1" fontId="12" fillId="0" borderId="7" xfId="2" applyNumberFormat="1" applyFont="1" applyBorder="1" applyAlignment="1">
      <alignment horizontal="center" vertical="center"/>
    </xf>
    <xf numFmtId="0" fontId="0" fillId="0" borderId="7" xfId="0" applyFont="1" applyBorder="1"/>
    <xf numFmtId="0" fontId="12" fillId="0" borderId="6" xfId="0" applyFont="1" applyBorder="1" applyAlignment="1">
      <alignment horizontal="right"/>
    </xf>
    <xf numFmtId="4" fontId="12" fillId="0" borderId="7" xfId="0" applyNumberFormat="1" applyFont="1" applyBorder="1" applyAlignment="1">
      <alignment horizontal="right"/>
    </xf>
    <xf numFmtId="0" fontId="7" fillId="0" borderId="62" xfId="0" applyFont="1" applyBorder="1" applyAlignment="1">
      <alignment horizontal="center" vertical="center" wrapText="1"/>
    </xf>
    <xf numFmtId="0" fontId="22" fillId="0" borderId="21" xfId="1" applyFont="1" applyBorder="1"/>
    <xf numFmtId="0" fontId="22" fillId="0" borderId="63" xfId="1" applyFont="1" applyBorder="1"/>
    <xf numFmtId="0" fontId="28" fillId="0" borderId="64" xfId="1" applyFont="1" applyBorder="1"/>
    <xf numFmtId="0" fontId="22" fillId="0" borderId="65" xfId="1" applyFont="1" applyBorder="1"/>
    <xf numFmtId="0" fontId="23" fillId="0" borderId="66" xfId="1" applyFont="1" applyBorder="1"/>
    <xf numFmtId="0" fontId="28" fillId="0" borderId="67" xfId="1" applyFont="1" applyBorder="1"/>
    <xf numFmtId="4" fontId="10" fillId="0" borderId="68" xfId="1" applyNumberFormat="1" applyFont="1" applyBorder="1"/>
    <xf numFmtId="4" fontId="10" fillId="0" borderId="69" xfId="1" applyNumberFormat="1" applyFont="1" applyBorder="1"/>
    <xf numFmtId="0" fontId="28" fillId="0" borderId="60" xfId="1" applyFont="1" applyBorder="1" applyAlignment="1">
      <alignment wrapText="1"/>
    </xf>
    <xf numFmtId="0" fontId="28" fillId="0" borderId="7" xfId="0" applyFont="1" applyBorder="1" applyAlignment="1">
      <alignment vertical="center" wrapText="1"/>
    </xf>
    <xf numFmtId="0" fontId="28" fillId="0" borderId="7" xfId="0" applyFont="1" applyBorder="1" applyAlignment="1">
      <alignment horizontal="center" vertical="center" wrapText="1"/>
    </xf>
    <xf numFmtId="4" fontId="11" fillId="0" borderId="14" xfId="0" applyNumberFormat="1" applyFont="1" applyBorder="1"/>
    <xf numFmtId="4" fontId="12" fillId="0" borderId="70" xfId="0" applyNumberFormat="1" applyFont="1" applyBorder="1"/>
    <xf numFmtId="4" fontId="11" fillId="0" borderId="11" xfId="0" applyNumberFormat="1" applyFont="1" applyBorder="1"/>
    <xf numFmtId="0" fontId="12" fillId="0" borderId="0" xfId="0" applyFont="1" applyFill="1" applyBorder="1"/>
    <xf numFmtId="0" fontId="10" fillId="0" borderId="0" xfId="0" applyFont="1" applyFill="1" applyBorder="1" applyAlignment="1">
      <alignment horizontal="center"/>
    </xf>
    <xf numFmtId="4" fontId="10" fillId="0" borderId="0" xfId="0" applyNumberFormat="1" applyFont="1" applyFill="1" applyBorder="1"/>
    <xf numFmtId="0" fontId="34" fillId="0" borderId="0" xfId="0" applyFont="1" applyFill="1" applyBorder="1"/>
    <xf numFmtId="4" fontId="34" fillId="0" borderId="0" xfId="0" applyNumberFormat="1" applyFont="1" applyFill="1" applyBorder="1"/>
    <xf numFmtId="4" fontId="12" fillId="0" borderId="0" xfId="0" applyNumberFormat="1" applyFont="1" applyFill="1" applyBorder="1"/>
    <xf numFmtId="0" fontId="10" fillId="0" borderId="0" xfId="0" applyFont="1" applyFill="1" applyBorder="1" applyAlignment="1">
      <alignment horizontal="center" wrapText="1"/>
    </xf>
    <xf numFmtId="0" fontId="0" fillId="0" borderId="0" xfId="0" applyFill="1" applyBorder="1" applyAlignment="1">
      <alignment wrapText="1"/>
    </xf>
    <xf numFmtId="0" fontId="0" fillId="0" borderId="0" xfId="0" applyFill="1" applyBorder="1" applyAlignment="1">
      <alignment horizontal="center"/>
    </xf>
    <xf numFmtId="0" fontId="12" fillId="0" borderId="0" xfId="0" applyFont="1" applyFill="1" applyBorder="1" applyAlignment="1">
      <alignment vertical="top" wrapText="1"/>
    </xf>
    <xf numFmtId="49" fontId="12" fillId="0" borderId="0" xfId="0" applyNumberFormat="1" applyFont="1" applyFill="1" applyBorder="1" applyAlignment="1">
      <alignment vertical="top"/>
    </xf>
    <xf numFmtId="0" fontId="12" fillId="0" borderId="0" xfId="0" applyFont="1" applyFill="1" applyBorder="1" applyAlignment="1">
      <alignment vertical="center" wrapText="1"/>
    </xf>
    <xf numFmtId="0" fontId="0" fillId="0" borderId="0" xfId="0" applyFill="1" applyBorder="1" applyAlignment="1">
      <alignment vertical="center" wrapText="1"/>
    </xf>
    <xf numFmtId="9" fontId="0" fillId="0" borderId="0" xfId="0" applyNumberFormat="1" applyFill="1" applyBorder="1" applyAlignment="1"/>
    <xf numFmtId="9" fontId="12" fillId="0" borderId="0" xfId="0" applyNumberFormat="1" applyFont="1" applyFill="1" applyBorder="1" applyAlignment="1" applyProtection="1">
      <alignment wrapText="1"/>
      <protection locked="0"/>
    </xf>
    <xf numFmtId="0" fontId="9" fillId="0" borderId="0" xfId="0" applyFont="1" applyFill="1" applyBorder="1"/>
    <xf numFmtId="0" fontId="12" fillId="0" borderId="0" xfId="0" applyFont="1" applyFill="1" applyBorder="1" applyAlignment="1">
      <alignment wrapText="1"/>
    </xf>
    <xf numFmtId="0" fontId="7" fillId="0" borderId="0" xfId="0" applyFont="1" applyFill="1" applyBorder="1" applyAlignment="1">
      <alignment vertical="center" wrapText="1"/>
    </xf>
    <xf numFmtId="0" fontId="12" fillId="0" borderId="7" xfId="0" applyFont="1" applyFill="1" applyBorder="1" applyAlignment="1">
      <alignment horizontal="center" vertical="center" wrapText="1"/>
    </xf>
    <xf numFmtId="0" fontId="39" fillId="0" borderId="2" xfId="0" applyFont="1" applyBorder="1" applyAlignment="1">
      <alignment horizontal="left" vertical="center" wrapText="1"/>
    </xf>
    <xf numFmtId="0" fontId="10" fillId="0" borderId="7" xfId="0" applyFont="1" applyBorder="1" applyAlignment="1">
      <alignment vertical="center"/>
    </xf>
    <xf numFmtId="0" fontId="10" fillId="0" borderId="71" xfId="0" applyFont="1" applyBorder="1"/>
    <xf numFmtId="0" fontId="12" fillId="0" borderId="72" xfId="0" applyFont="1" applyBorder="1"/>
    <xf numFmtId="4" fontId="10" fillId="0" borderId="72" xfId="0" applyNumberFormat="1" applyFont="1" applyBorder="1"/>
    <xf numFmtId="0" fontId="10" fillId="3" borderId="73" xfId="0" applyFont="1" applyFill="1" applyBorder="1" applyAlignment="1">
      <alignment horizontal="center"/>
    </xf>
    <xf numFmtId="0" fontId="10" fillId="0" borderId="74" xfId="0" applyFont="1" applyBorder="1" applyAlignment="1">
      <alignment horizontal="center"/>
    </xf>
    <xf numFmtId="0" fontId="10" fillId="0" borderId="75" xfId="0" applyFont="1" applyBorder="1" applyAlignment="1">
      <alignment horizontal="center"/>
    </xf>
    <xf numFmtId="0" fontId="10" fillId="0" borderId="76" xfId="0" applyFont="1" applyBorder="1"/>
    <xf numFmtId="4" fontId="12" fillId="0" borderId="77" xfId="0" applyNumberFormat="1" applyFont="1" applyBorder="1"/>
    <xf numFmtId="49" fontId="12" fillId="0" borderId="78" xfId="0" applyNumberFormat="1" applyFont="1" applyBorder="1" applyAlignment="1">
      <alignment horizontal="center" vertical="center"/>
    </xf>
    <xf numFmtId="4" fontId="49" fillId="0" borderId="149" xfId="0" applyNumberFormat="1" applyFont="1" applyBorder="1" applyAlignment="1">
      <alignment horizontal="right"/>
    </xf>
    <xf numFmtId="4" fontId="48" fillId="0" borderId="150" xfId="0" applyNumberFormat="1" applyFont="1" applyBorder="1" applyAlignment="1">
      <alignment horizontal="right"/>
    </xf>
    <xf numFmtId="0" fontId="57" fillId="0" borderId="149" xfId="0" applyFont="1" applyBorder="1" applyAlignment="1">
      <alignment horizontal="left" vertical="center" wrapText="1"/>
    </xf>
    <xf numFmtId="49" fontId="12" fillId="0" borderId="7" xfId="0" applyNumberFormat="1" applyFont="1" applyFill="1" applyBorder="1" applyAlignment="1">
      <alignment horizontal="center" vertical="center" wrapText="1"/>
    </xf>
    <xf numFmtId="9" fontId="12" fillId="0" borderId="7" xfId="0" applyNumberFormat="1" applyFont="1" applyFill="1" applyBorder="1" applyAlignment="1">
      <alignment horizontal="center" vertical="center" wrapText="1"/>
    </xf>
    <xf numFmtId="1" fontId="12" fillId="0" borderId="7" xfId="0" applyNumberFormat="1" applyFont="1" applyFill="1" applyBorder="1" applyAlignment="1">
      <alignment horizontal="center" vertical="center" wrapText="1"/>
    </xf>
    <xf numFmtId="10" fontId="12" fillId="0" borderId="7" xfId="0" applyNumberFormat="1" applyFont="1" applyFill="1" applyBorder="1" applyAlignment="1">
      <alignment horizontal="center" vertical="center" wrapText="1"/>
    </xf>
    <xf numFmtId="0" fontId="12" fillId="0" borderId="6" xfId="0" applyFont="1" applyFill="1" applyBorder="1" applyAlignment="1">
      <alignment horizontal="left"/>
    </xf>
    <xf numFmtId="49" fontId="10" fillId="0" borderId="6" xfId="0" applyNumberFormat="1" applyFont="1" applyBorder="1" applyAlignment="1">
      <alignment horizontal="center"/>
    </xf>
    <xf numFmtId="0" fontId="34" fillId="0" borderId="6" xfId="0" applyFont="1" applyBorder="1" applyAlignment="1">
      <alignment horizontal="center"/>
    </xf>
    <xf numFmtId="0" fontId="34" fillId="0" borderId="6" xfId="0" applyFont="1" applyBorder="1" applyAlignment="1">
      <alignment horizontal="left"/>
    </xf>
    <xf numFmtId="4" fontId="34" fillId="0" borderId="7" xfId="0" applyNumberFormat="1" applyFont="1" applyBorder="1"/>
    <xf numFmtId="0" fontId="18" fillId="0" borderId="0" xfId="1" applyBorder="1" applyAlignment="1"/>
    <xf numFmtId="0" fontId="18" fillId="0" borderId="2" xfId="1" applyBorder="1" applyAlignment="1"/>
    <xf numFmtId="0" fontId="18" fillId="0" borderId="1" xfId="1" applyBorder="1" applyAlignment="1"/>
    <xf numFmtId="0" fontId="18" fillId="0" borderId="13" xfId="1" applyBorder="1" applyAlignment="1"/>
    <xf numFmtId="0" fontId="13" fillId="0" borderId="0" xfId="0" applyFont="1" applyBorder="1" applyAlignment="1">
      <alignment horizontal="center" vertical="center"/>
    </xf>
    <xf numFmtId="0" fontId="30" fillId="0" borderId="79" xfId="1" applyFont="1" applyBorder="1" applyAlignment="1">
      <alignment horizontal="left" vertical="center" wrapText="1"/>
    </xf>
    <xf numFmtId="0" fontId="18" fillId="0" borderId="80" xfId="1" applyFont="1" applyBorder="1" applyAlignment="1"/>
    <xf numFmtId="0" fontId="18" fillId="0" borderId="34" xfId="1" applyBorder="1" applyAlignment="1"/>
    <xf numFmtId="0" fontId="18" fillId="0" borderId="35" xfId="1" applyBorder="1" applyAlignment="1"/>
    <xf numFmtId="0" fontId="12" fillId="0" borderId="74" xfId="0" applyFont="1" applyBorder="1"/>
    <xf numFmtId="16" fontId="10" fillId="0" borderId="7" xfId="0" applyNumberFormat="1" applyFont="1" applyBorder="1" applyAlignment="1">
      <alignment horizontal="center" vertical="center"/>
    </xf>
    <xf numFmtId="0" fontId="12" fillId="0" borderId="7" xfId="0" applyFont="1" applyFill="1" applyBorder="1" applyAlignment="1">
      <alignment horizontal="left"/>
    </xf>
    <xf numFmtId="0" fontId="34" fillId="0" borderId="7" xfId="0" applyFont="1" applyBorder="1" applyAlignment="1">
      <alignment horizontal="left" vertical="center" wrapText="1"/>
    </xf>
    <xf numFmtId="0" fontId="12" fillId="0" borderId="7" xfId="1" applyFont="1" applyBorder="1" applyAlignment="1">
      <alignment horizontal="left" vertical="center" wrapText="1"/>
    </xf>
    <xf numFmtId="49" fontId="0" fillId="0" borderId="3" xfId="0" applyNumberFormat="1" applyFill="1" applyBorder="1"/>
    <xf numFmtId="0" fontId="18" fillId="0" borderId="0" xfId="0" applyFont="1" applyBorder="1" applyAlignment="1"/>
    <xf numFmtId="0" fontId="28" fillId="0" borderId="81" xfId="1" applyFont="1" applyBorder="1"/>
    <xf numFmtId="4" fontId="28" fillId="0" borderId="81" xfId="1" applyNumberFormat="1" applyFont="1" applyBorder="1"/>
    <xf numFmtId="0" fontId="28" fillId="0" borderId="7" xfId="0" applyFont="1" applyBorder="1" applyAlignment="1">
      <alignment horizontal="center" vertical="center"/>
    </xf>
    <xf numFmtId="0" fontId="39" fillId="0" borderId="7" xfId="0" applyFont="1" applyBorder="1" applyAlignment="1">
      <alignment horizontal="left" vertical="center" wrapText="1"/>
    </xf>
    <xf numFmtId="0" fontId="10" fillId="0" borderId="72" xfId="0" applyFont="1" applyBorder="1" applyAlignment="1">
      <alignment horizontal="center"/>
    </xf>
    <xf numFmtId="0" fontId="10" fillId="0" borderId="82" xfId="0" applyFont="1" applyBorder="1" applyAlignment="1">
      <alignment horizontal="center"/>
    </xf>
    <xf numFmtId="4" fontId="28" fillId="0" borderId="83" xfId="1" applyNumberFormat="1" applyFont="1" applyBorder="1"/>
    <xf numFmtId="4" fontId="28" fillId="0" borderId="84" xfId="1" applyNumberFormat="1" applyFont="1" applyBorder="1"/>
    <xf numFmtId="0" fontId="10" fillId="0" borderId="84" xfId="0" applyFont="1" applyBorder="1" applyAlignment="1">
      <alignment horizontal="center"/>
    </xf>
    <xf numFmtId="4" fontId="28" fillId="0" borderId="85" xfId="1" applyNumberFormat="1" applyFont="1" applyBorder="1"/>
    <xf numFmtId="4" fontId="28" fillId="0" borderId="77" xfId="1" applyNumberFormat="1" applyFont="1" applyBorder="1"/>
    <xf numFmtId="4" fontId="28" fillId="0" borderId="86" xfId="1" applyNumberFormat="1" applyFont="1" applyBorder="1"/>
    <xf numFmtId="4" fontId="10" fillId="0" borderId="0" xfId="0" applyNumberFormat="1" applyFont="1" applyFill="1" applyBorder="1" applyAlignment="1">
      <alignment horizontal="center"/>
    </xf>
    <xf numFmtId="0" fontId="10" fillId="0" borderId="51" xfId="0" applyFont="1" applyBorder="1" applyAlignment="1">
      <alignment horizontal="center"/>
    </xf>
    <xf numFmtId="0" fontId="10" fillId="0" borderId="87" xfId="0" applyFont="1" applyFill="1" applyBorder="1" applyAlignment="1">
      <alignment horizontal="center"/>
    </xf>
    <xf numFmtId="0" fontId="12" fillId="0" borderId="0" xfId="0" applyFont="1" applyBorder="1" applyAlignment="1">
      <alignment horizontal="center" vertical="center" wrapText="1"/>
    </xf>
    <xf numFmtId="0" fontId="12" fillId="0" borderId="78" xfId="0" applyFont="1" applyBorder="1" applyAlignment="1">
      <alignment vertical="center" wrapText="1"/>
    </xf>
    <xf numFmtId="0" fontId="5" fillId="0" borderId="0" xfId="0" applyFont="1" applyBorder="1" applyAlignment="1">
      <alignment horizontal="center" vertical="center"/>
    </xf>
    <xf numFmtId="0" fontId="28" fillId="0" borderId="7" xfId="0" applyFont="1" applyBorder="1" applyAlignment="1">
      <alignment horizontal="center" wrapText="1"/>
    </xf>
    <xf numFmtId="49" fontId="12" fillId="0" borderId="7" xfId="0" applyNumberFormat="1" applyFont="1" applyBorder="1" applyAlignment="1">
      <alignment horizontal="center" vertical="top"/>
    </xf>
    <xf numFmtId="0" fontId="7" fillId="0" borderId="8" xfId="0" applyFont="1" applyBorder="1" applyAlignment="1">
      <alignment horizontal="left" vertical="center" wrapText="1"/>
    </xf>
    <xf numFmtId="0" fontId="28" fillId="0" borderId="7" xfId="0" applyFont="1" applyBorder="1" applyAlignment="1">
      <alignment horizontal="left" vertical="center" wrapText="1"/>
    </xf>
    <xf numFmtId="0" fontId="12" fillId="0" borderId="0" xfId="0" applyFont="1" applyBorder="1" applyAlignment="1">
      <alignment vertical="center" wrapText="1"/>
    </xf>
    <xf numFmtId="0" fontId="0" fillId="0" borderId="0" xfId="0" applyBorder="1" applyAlignment="1">
      <alignment wrapText="1"/>
    </xf>
    <xf numFmtId="0" fontId="28" fillId="0" borderId="7" xfId="0" applyFont="1" applyBorder="1" applyAlignment="1">
      <alignment wrapText="1"/>
    </xf>
    <xf numFmtId="0" fontId="28" fillId="0" borderId="7" xfId="0" applyFont="1" applyFill="1" applyBorder="1" applyAlignment="1">
      <alignment horizontal="center" vertical="center" wrapText="1"/>
    </xf>
    <xf numFmtId="167" fontId="28" fillId="0" borderId="6" xfId="0" applyNumberFormat="1" applyFont="1" applyFill="1" applyBorder="1"/>
    <xf numFmtId="0" fontId="19" fillId="2" borderId="0" xfId="0" applyFont="1" applyFill="1"/>
    <xf numFmtId="0" fontId="20" fillId="2" borderId="0" xfId="0" applyFont="1" applyFill="1"/>
    <xf numFmtId="0" fontId="21" fillId="0" borderId="0" xfId="0" applyFont="1" applyFill="1"/>
    <xf numFmtId="0" fontId="21" fillId="0" borderId="0" xfId="0" applyFont="1"/>
    <xf numFmtId="0" fontId="22" fillId="3" borderId="3" xfId="0" applyFont="1" applyFill="1" applyBorder="1" applyAlignment="1">
      <alignment horizontal="center"/>
    </xf>
    <xf numFmtId="0" fontId="23" fillId="3" borderId="3" xfId="0" applyFont="1" applyFill="1" applyBorder="1"/>
    <xf numFmtId="0" fontId="23" fillId="3" borderId="4" xfId="0" applyFont="1" applyFill="1" applyBorder="1"/>
    <xf numFmtId="0" fontId="26" fillId="0" borderId="0" xfId="0" applyFont="1" applyBorder="1"/>
    <xf numFmtId="0" fontId="23" fillId="3" borderId="5" xfId="0" applyFont="1" applyFill="1" applyBorder="1"/>
    <xf numFmtId="167" fontId="0" fillId="0" borderId="0" xfId="0" applyNumberFormat="1" applyBorder="1"/>
    <xf numFmtId="0" fontId="27" fillId="0" borderId="0" xfId="0" applyFont="1" applyFill="1" applyBorder="1"/>
    <xf numFmtId="0" fontId="23" fillId="3" borderId="6" xfId="0" applyFont="1" applyFill="1" applyBorder="1" applyAlignment="1">
      <alignment horizontal="center"/>
    </xf>
    <xf numFmtId="0" fontId="23" fillId="0" borderId="6" xfId="0" applyFont="1" applyBorder="1" applyAlignment="1">
      <alignment horizontal="center"/>
    </xf>
    <xf numFmtId="0" fontId="23" fillId="0" borderId="62" xfId="0" applyFont="1" applyBorder="1" applyAlignment="1">
      <alignment horizontal="center"/>
    </xf>
    <xf numFmtId="0" fontId="28" fillId="0" borderId="88" xfId="0" applyFont="1" applyBorder="1" applyAlignment="1">
      <alignment horizontal="right"/>
    </xf>
    <xf numFmtId="0" fontId="28" fillId="0" borderId="88" xfId="0" applyFont="1" applyBorder="1"/>
    <xf numFmtId="167" fontId="28" fillId="0" borderId="88" xfId="0" applyNumberFormat="1" applyFont="1" applyFill="1" applyBorder="1"/>
    <xf numFmtId="0" fontId="23" fillId="0" borderId="8" xfId="0" applyFont="1" applyBorder="1"/>
    <xf numFmtId="0" fontId="28" fillId="0" borderId="9" xfId="0" applyFont="1" applyBorder="1"/>
    <xf numFmtId="167" fontId="23" fillId="0" borderId="9" xfId="0" applyNumberFormat="1" applyFont="1" applyFill="1" applyBorder="1"/>
    <xf numFmtId="0" fontId="24" fillId="0" borderId="0" xfId="0" applyFont="1"/>
    <xf numFmtId="0" fontId="23" fillId="0" borderId="7" xfId="0" applyFont="1" applyBorder="1" applyAlignment="1">
      <alignment horizontal="center"/>
    </xf>
    <xf numFmtId="0" fontId="23" fillId="0" borderId="7" xfId="0" applyFont="1" applyBorder="1" applyAlignment="1">
      <alignment horizontal="center" wrapText="1"/>
    </xf>
    <xf numFmtId="0" fontId="28" fillId="0" borderId="7" xfId="0" applyNumberFormat="1" applyFont="1" applyFill="1" applyBorder="1" applyAlignment="1">
      <alignment horizontal="center" vertical="center"/>
    </xf>
    <xf numFmtId="0" fontId="28" fillId="0" borderId="0" xfId="0" applyFont="1"/>
    <xf numFmtId="0" fontId="29" fillId="0" borderId="0" xfId="0" applyFont="1"/>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49" fontId="12" fillId="0" borderId="7" xfId="0" applyNumberFormat="1" applyFont="1" applyFill="1" applyBorder="1" applyAlignment="1">
      <alignment horizontal="center" vertical="center"/>
    </xf>
    <xf numFmtId="49" fontId="10" fillId="0" borderId="88" xfId="0" applyNumberFormat="1" applyFont="1" applyBorder="1" applyAlignment="1">
      <alignment horizontal="center" vertical="center"/>
    </xf>
    <xf numFmtId="4" fontId="48" fillId="0" borderId="7" xfId="0" applyNumberFormat="1" applyFont="1" applyBorder="1" applyAlignment="1">
      <alignment horizontal="right"/>
    </xf>
    <xf numFmtId="0" fontId="12" fillId="0" borderId="11" xfId="0" applyFont="1" applyBorder="1" applyAlignment="1">
      <alignment horizontal="center"/>
    </xf>
    <xf numFmtId="0" fontId="12" fillId="0" borderId="51" xfId="0" applyFont="1" applyFill="1" applyBorder="1" applyAlignment="1">
      <alignment horizontal="left"/>
    </xf>
    <xf numFmtId="49" fontId="10" fillId="0" borderId="51" xfId="0" applyNumberFormat="1" applyFont="1" applyBorder="1" applyAlignment="1">
      <alignment horizontal="center"/>
    </xf>
    <xf numFmtId="0" fontId="12" fillId="0" borderId="51" xfId="0" applyFont="1" applyBorder="1" applyAlignment="1">
      <alignment horizontal="left"/>
    </xf>
    <xf numFmtId="49" fontId="10" fillId="0" borderId="9" xfId="0" applyNumberFormat="1" applyFont="1" applyBorder="1" applyAlignment="1">
      <alignment horizontal="center"/>
    </xf>
    <xf numFmtId="0" fontId="12" fillId="0" borderId="9" xfId="0" applyFont="1" applyBorder="1" applyAlignment="1">
      <alignment horizontal="left"/>
    </xf>
    <xf numFmtId="49" fontId="14" fillId="0" borderId="3" xfId="0" applyNumberFormat="1" applyFont="1" applyBorder="1" applyAlignment="1">
      <alignment horizontal="right" wrapText="1"/>
    </xf>
    <xf numFmtId="0" fontId="12" fillId="0" borderId="88" xfId="0" applyFont="1" applyFill="1" applyBorder="1" applyAlignment="1">
      <alignment horizontal="left" vertical="center"/>
    </xf>
    <xf numFmtId="0" fontId="23" fillId="3" borderId="71" xfId="0" applyFont="1" applyFill="1" applyBorder="1" applyAlignment="1">
      <alignment horizontal="center"/>
    </xf>
    <xf numFmtId="0" fontId="23" fillId="0" borderId="72" xfId="0" applyFont="1" applyBorder="1" applyAlignment="1">
      <alignment horizontal="center"/>
    </xf>
    <xf numFmtId="0" fontId="23" fillId="0" borderId="82" xfId="0" applyFont="1" applyBorder="1" applyAlignment="1">
      <alignment horizontal="center"/>
    </xf>
    <xf numFmtId="0" fontId="28" fillId="0" borderId="89" xfId="0" applyFont="1" applyBorder="1"/>
    <xf numFmtId="167" fontId="28" fillId="0" borderId="90" xfId="0" applyNumberFormat="1" applyFont="1" applyFill="1" applyBorder="1"/>
    <xf numFmtId="167" fontId="23" fillId="0" borderId="10" xfId="0" applyNumberFormat="1" applyFont="1" applyFill="1" applyBorder="1"/>
    <xf numFmtId="1" fontId="12" fillId="0" borderId="0" xfId="0" applyNumberFormat="1" applyFont="1" applyBorder="1" applyAlignment="1">
      <alignment horizontal="center" vertical="center" wrapText="1"/>
    </xf>
    <xf numFmtId="0" fontId="11" fillId="0" borderId="74" xfId="0" applyFont="1" applyBorder="1"/>
    <xf numFmtId="4" fontId="12" fillId="0" borderId="91" xfId="0" applyNumberFormat="1" applyFont="1" applyBorder="1"/>
    <xf numFmtId="4" fontId="12" fillId="0" borderId="74" xfId="0" applyNumberFormat="1" applyFont="1" applyBorder="1"/>
    <xf numFmtId="0" fontId="54" fillId="0" borderId="149" xfId="0" applyFont="1" applyBorder="1" applyAlignment="1">
      <alignment horizontal="center" vertical="center"/>
    </xf>
    <xf numFmtId="0" fontId="12" fillId="0" borderId="6" xfId="0" applyFont="1" applyBorder="1" applyAlignment="1">
      <alignment wrapText="1"/>
    </xf>
    <xf numFmtId="4" fontId="12" fillId="0" borderId="6" xfId="0" applyNumberFormat="1" applyFont="1" applyBorder="1" applyAlignment="1">
      <alignment vertical="center"/>
    </xf>
    <xf numFmtId="0" fontId="28" fillId="0" borderId="58" xfId="1" applyFont="1" applyBorder="1"/>
    <xf numFmtId="0" fontId="28" fillId="0" borderId="55" xfId="1" applyFont="1" applyBorder="1"/>
    <xf numFmtId="0" fontId="7" fillId="0" borderId="0" xfId="0" applyFont="1" applyBorder="1" applyAlignment="1">
      <alignment horizontal="center" vertical="center" wrapText="1"/>
    </xf>
    <xf numFmtId="0" fontId="0" fillId="0" borderId="92" xfId="0" applyBorder="1" applyAlignment="1"/>
    <xf numFmtId="9" fontId="12" fillId="0" borderId="7" xfId="0" applyNumberFormat="1" applyFont="1" applyFill="1" applyBorder="1" applyAlignment="1">
      <alignment horizontal="center" vertical="center"/>
    </xf>
    <xf numFmtId="167" fontId="58" fillId="0" borderId="7" xfId="0" applyNumberFormat="1" applyFont="1" applyFill="1" applyBorder="1"/>
    <xf numFmtId="0" fontId="10" fillId="0" borderId="62" xfId="0" applyFont="1" applyBorder="1" applyAlignment="1">
      <alignment horizontal="center"/>
    </xf>
    <xf numFmtId="167" fontId="58" fillId="0" borderId="6" xfId="0" applyNumberFormat="1" applyFont="1" applyFill="1" applyBorder="1"/>
    <xf numFmtId="0" fontId="17" fillId="0" borderId="88" xfId="0" applyFont="1" applyBorder="1"/>
    <xf numFmtId="0" fontId="12" fillId="0" borderId="88" xfId="0" applyFont="1" applyBorder="1"/>
    <xf numFmtId="4" fontId="12" fillId="0" borderId="88" xfId="0" applyNumberFormat="1" applyFont="1" applyBorder="1"/>
    <xf numFmtId="167" fontId="59" fillId="0" borderId="9" xfId="0" applyNumberFormat="1" applyFont="1" applyFill="1" applyBorder="1"/>
    <xf numFmtId="167" fontId="59" fillId="0" borderId="10" xfId="0" applyNumberFormat="1" applyFont="1" applyFill="1" applyBorder="1"/>
    <xf numFmtId="0" fontId="23" fillId="3" borderId="93" xfId="0" applyFont="1" applyFill="1" applyBorder="1" applyAlignment="1"/>
    <xf numFmtId="0" fontId="22" fillId="0" borderId="89" xfId="0" applyFont="1" applyBorder="1"/>
    <xf numFmtId="0" fontId="23" fillId="0" borderId="7" xfId="0" applyFont="1" applyFill="1" applyBorder="1" applyAlignment="1"/>
    <xf numFmtId="0" fontId="23" fillId="0" borderId="7" xfId="0" applyFont="1" applyFill="1" applyBorder="1" applyAlignment="1">
      <alignment horizontal="center"/>
    </xf>
    <xf numFmtId="0" fontId="28" fillId="0" borderId="7" xfId="0" applyFont="1" applyBorder="1"/>
    <xf numFmtId="167" fontId="58" fillId="0" borderId="7" xfId="0" applyNumberFormat="1" applyFont="1" applyBorder="1"/>
    <xf numFmtId="0" fontId="23" fillId="0" borderId="6" xfId="0" applyFont="1" applyFill="1" applyBorder="1" applyAlignment="1"/>
    <xf numFmtId="0" fontId="28" fillId="0" borderId="6" xfId="0" applyFont="1" applyBorder="1"/>
    <xf numFmtId="167" fontId="58" fillId="0" borderId="6" xfId="0" applyNumberFormat="1" applyFont="1" applyBorder="1"/>
    <xf numFmtId="0" fontId="34" fillId="0" borderId="9" xfId="0" applyFont="1" applyBorder="1"/>
    <xf numFmtId="167" fontId="11" fillId="0" borderId="9" xfId="0" applyNumberFormat="1" applyFont="1" applyFill="1" applyBorder="1"/>
    <xf numFmtId="167" fontId="11" fillId="0" borderId="10" xfId="0" applyNumberFormat="1" applyFont="1" applyFill="1" applyBorder="1"/>
    <xf numFmtId="0" fontId="32" fillId="0" borderId="3" xfId="0" applyFont="1" applyBorder="1" applyAlignment="1">
      <alignment horizontal="left" vertical="center" wrapText="1"/>
    </xf>
    <xf numFmtId="0" fontId="22" fillId="0" borderId="73" xfId="0" applyFont="1" applyBorder="1"/>
    <xf numFmtId="0" fontId="28" fillId="0" borderId="74" xfId="0" applyFont="1" applyBorder="1"/>
    <xf numFmtId="167" fontId="12" fillId="0" borderId="74" xfId="0" applyNumberFormat="1" applyFont="1" applyFill="1" applyBorder="1"/>
    <xf numFmtId="167" fontId="12" fillId="0" borderId="75" xfId="0" applyNumberFormat="1" applyFont="1" applyFill="1" applyBorder="1"/>
    <xf numFmtId="167" fontId="11" fillId="0" borderId="88" xfId="0" applyNumberFormat="1" applyFont="1" applyFill="1" applyBorder="1"/>
    <xf numFmtId="167" fontId="58" fillId="0" borderId="51" xfId="0" applyNumberFormat="1" applyFont="1" applyBorder="1"/>
    <xf numFmtId="0" fontId="12" fillId="0" borderId="73" xfId="0" applyFont="1" applyBorder="1"/>
    <xf numFmtId="0" fontId="12" fillId="0" borderId="7" xfId="0" applyFont="1" applyFill="1" applyBorder="1" applyAlignment="1">
      <alignment horizontal="center"/>
    </xf>
    <xf numFmtId="2" fontId="12" fillId="0" borderId="7" xfId="0" applyNumberFormat="1" applyFont="1" applyFill="1" applyBorder="1" applyAlignment="1">
      <alignment horizontal="right"/>
    </xf>
    <xf numFmtId="0" fontId="23" fillId="0" borderId="6" xfId="0" applyFont="1" applyFill="1" applyBorder="1" applyAlignment="1">
      <alignment horizontal="center"/>
    </xf>
    <xf numFmtId="0" fontId="12" fillId="0" borderId="6" xfId="0" applyFont="1" applyFill="1" applyBorder="1" applyAlignment="1">
      <alignment horizontal="center"/>
    </xf>
    <xf numFmtId="2" fontId="12" fillId="0" borderId="6" xfId="0" applyNumberFormat="1" applyFont="1" applyFill="1" applyBorder="1" applyAlignment="1">
      <alignment horizontal="right"/>
    </xf>
    <xf numFmtId="2" fontId="11" fillId="0" borderId="9" xfId="0" applyNumberFormat="1" applyFont="1" applyFill="1" applyBorder="1" applyAlignment="1">
      <alignment horizontal="right"/>
    </xf>
    <xf numFmtId="2" fontId="28" fillId="0" borderId="57" xfId="0" applyNumberFormat="1" applyFont="1" applyBorder="1"/>
    <xf numFmtId="0" fontId="0" fillId="0" borderId="56" xfId="0" applyBorder="1" applyAlignment="1"/>
    <xf numFmtId="0" fontId="0" fillId="0" borderId="94" xfId="0" applyBorder="1" applyAlignment="1"/>
    <xf numFmtId="0" fontId="23" fillId="0" borderId="76" xfId="0" applyFont="1" applyFill="1" applyBorder="1" applyAlignment="1">
      <alignment horizontal="center"/>
    </xf>
    <xf numFmtId="0" fontId="22" fillId="0" borderId="8" xfId="0" applyFont="1" applyBorder="1"/>
    <xf numFmtId="0" fontId="23" fillId="0" borderId="12" xfId="0" applyFont="1" applyFill="1" applyBorder="1" applyAlignment="1">
      <alignment horizontal="center"/>
    </xf>
    <xf numFmtId="0" fontId="23" fillId="0" borderId="11" xfId="0" applyFont="1" applyBorder="1" applyAlignment="1">
      <alignment horizontal="center"/>
    </xf>
    <xf numFmtId="4" fontId="28" fillId="0" borderId="58" xfId="1" applyNumberFormat="1" applyFont="1" applyBorder="1"/>
    <xf numFmtId="4" fontId="28" fillId="0" borderId="55" xfId="1" applyNumberFormat="1" applyFont="1" applyBorder="1"/>
    <xf numFmtId="4" fontId="28" fillId="0" borderId="62" xfId="1" applyNumberFormat="1" applyFont="1" applyBorder="1"/>
    <xf numFmtId="0" fontId="7" fillId="0" borderId="2" xfId="0" applyFont="1" applyBorder="1" applyAlignment="1">
      <alignment vertical="center" wrapText="1"/>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wrapText="1"/>
    </xf>
    <xf numFmtId="49" fontId="12" fillId="0" borderId="0" xfId="0" applyNumberFormat="1" applyFont="1" applyBorder="1" applyAlignment="1">
      <alignment horizontal="center" vertical="center"/>
    </xf>
    <xf numFmtId="0" fontId="6" fillId="0" borderId="0" xfId="0" applyFont="1" applyBorder="1"/>
    <xf numFmtId="0" fontId="39" fillId="0" borderId="0" xfId="0" applyFont="1" applyBorder="1" applyAlignment="1">
      <alignment horizontal="left" vertical="center" wrapText="1"/>
    </xf>
    <xf numFmtId="0" fontId="7" fillId="0" borderId="0" xfId="0" applyFont="1" applyBorder="1" applyAlignment="1">
      <alignment vertical="center" wrapText="1"/>
    </xf>
    <xf numFmtId="0" fontId="7" fillId="0" borderId="0" xfId="0" applyFont="1" applyBorder="1" applyAlignment="1">
      <alignment horizontal="left" vertical="center" wrapText="1"/>
    </xf>
    <xf numFmtId="49" fontId="12" fillId="0" borderId="0" xfId="0" applyNumberFormat="1" applyFont="1" applyBorder="1" applyAlignment="1">
      <alignment vertical="center"/>
    </xf>
    <xf numFmtId="0" fontId="34" fillId="0" borderId="0" xfId="0" applyFont="1" applyBorder="1" applyAlignment="1">
      <alignment vertical="center" wrapText="1"/>
    </xf>
    <xf numFmtId="0" fontId="10" fillId="0" borderId="7" xfId="0" applyFont="1" applyBorder="1" applyAlignment="1">
      <alignment horizontal="center" vertical="center" wrapText="1" shrinkToFit="1"/>
    </xf>
    <xf numFmtId="9" fontId="12" fillId="0" borderId="0" xfId="0" applyNumberFormat="1" applyFont="1" applyAlignment="1">
      <alignment vertical="top"/>
    </xf>
    <xf numFmtId="9" fontId="12" fillId="0" borderId="0" xfId="0" applyNumberFormat="1" applyFont="1" applyAlignment="1">
      <alignment horizontal="center"/>
    </xf>
    <xf numFmtId="0" fontId="12" fillId="0" borderId="0" xfId="0" applyFont="1" applyBorder="1" applyAlignment="1">
      <alignment wrapText="1"/>
    </xf>
    <xf numFmtId="49" fontId="12" fillId="0" borderId="0" xfId="0" applyNumberFormat="1" applyFont="1" applyBorder="1" applyAlignment="1">
      <alignment horizontal="center" vertical="top"/>
    </xf>
    <xf numFmtId="0" fontId="12" fillId="0" borderId="0" xfId="0" applyFont="1" applyBorder="1" applyAlignment="1">
      <alignment horizontal="center" vertical="top"/>
    </xf>
    <xf numFmtId="0" fontId="11" fillId="0" borderId="95" xfId="0" applyFont="1" applyBorder="1"/>
    <xf numFmtId="0" fontId="10" fillId="0" borderId="89" xfId="0" applyFont="1" applyFill="1" applyBorder="1" applyAlignment="1">
      <alignment horizontal="center"/>
    </xf>
    <xf numFmtId="49" fontId="12" fillId="0" borderId="7" xfId="2" applyNumberFormat="1" applyFont="1" applyBorder="1" applyAlignment="1">
      <alignment horizontal="center" vertical="center"/>
    </xf>
    <xf numFmtId="0" fontId="12" fillId="0" borderId="95" xfId="0" applyFont="1" applyBorder="1"/>
    <xf numFmtId="0" fontId="12" fillId="0" borderId="88" xfId="0" applyFont="1" applyBorder="1" applyAlignment="1">
      <alignment horizontal="center"/>
    </xf>
    <xf numFmtId="4" fontId="12" fillId="0" borderId="96" xfId="0" applyNumberFormat="1" applyFont="1" applyBorder="1"/>
    <xf numFmtId="4" fontId="12" fillId="0" borderId="81" xfId="0" applyNumberFormat="1" applyFont="1" applyBorder="1"/>
    <xf numFmtId="0" fontId="28" fillId="0" borderId="21" xfId="1" applyFont="1" applyBorder="1" applyAlignment="1">
      <alignment wrapText="1"/>
    </xf>
    <xf numFmtId="9" fontId="28" fillId="0" borderId="21" xfId="1" applyNumberFormat="1" applyFont="1" applyBorder="1" applyAlignment="1">
      <alignment horizontal="center" vertical="center"/>
    </xf>
    <xf numFmtId="9" fontId="28" fillId="0" borderId="7" xfId="1" applyNumberFormat="1" applyFont="1" applyBorder="1" applyAlignment="1">
      <alignment horizontal="center" vertical="center"/>
    </xf>
    <xf numFmtId="0" fontId="18" fillId="0" borderId="0" xfId="1" applyAlignment="1">
      <alignment horizontal="left"/>
    </xf>
    <xf numFmtId="0" fontId="28" fillId="0" borderId="7" xfId="1" applyFont="1" applyBorder="1" applyAlignment="1">
      <alignment horizontal="center"/>
    </xf>
    <xf numFmtId="49" fontId="25" fillId="0" borderId="32" xfId="1" applyNumberFormat="1" applyFont="1" applyBorder="1" applyAlignment="1">
      <alignment vertical="center"/>
    </xf>
    <xf numFmtId="49" fontId="12" fillId="0" borderId="7" xfId="0" applyNumberFormat="1" applyFont="1" applyBorder="1"/>
    <xf numFmtId="0" fontId="22" fillId="0" borderId="97" xfId="1" applyFont="1" applyBorder="1"/>
    <xf numFmtId="4" fontId="11" fillId="0" borderId="64" xfId="1" applyNumberFormat="1" applyFont="1" applyBorder="1"/>
    <xf numFmtId="4" fontId="11" fillId="0" borderId="98" xfId="1" applyNumberFormat="1" applyFont="1" applyBorder="1"/>
    <xf numFmtId="4" fontId="12" fillId="0" borderId="27" xfId="1" applyNumberFormat="1" applyFont="1" applyBorder="1"/>
    <xf numFmtId="4" fontId="12" fillId="0" borderId="99" xfId="1" applyNumberFormat="1" applyFont="1" applyBorder="1"/>
    <xf numFmtId="0" fontId="10" fillId="0" borderId="6" xfId="0" applyFont="1" applyBorder="1" applyAlignment="1">
      <alignment horizontal="center" vertical="center" wrapText="1"/>
    </xf>
    <xf numFmtId="0" fontId="10" fillId="0" borderId="6" xfId="0" applyFont="1" applyBorder="1" applyAlignment="1">
      <alignment horizontal="center" wrapText="1"/>
    </xf>
    <xf numFmtId="0" fontId="12" fillId="0" borderId="0" xfId="0" applyFont="1" applyBorder="1" applyAlignment="1">
      <alignment horizontal="left" vertical="center" wrapText="1"/>
    </xf>
    <xf numFmtId="0" fontId="23" fillId="0" borderId="55" xfId="1" applyFont="1" applyBorder="1" applyAlignment="1">
      <alignment horizontal="center" vertical="center"/>
    </xf>
    <xf numFmtId="0" fontId="12" fillId="0" borderId="51" xfId="0" applyFont="1" applyBorder="1" applyAlignment="1">
      <alignment horizontal="center" vertical="center" wrapText="1"/>
    </xf>
    <xf numFmtId="0" fontId="0" fillId="0" borderId="7" xfId="0" applyBorder="1" applyAlignment="1">
      <alignment horizontal="center" vertical="center"/>
    </xf>
    <xf numFmtId="0" fontId="22" fillId="0" borderId="100" xfId="1" applyFont="1" applyBorder="1"/>
    <xf numFmtId="0" fontId="28" fillId="0" borderId="101" xfId="1" applyFont="1" applyBorder="1"/>
    <xf numFmtId="4" fontId="11" fillId="0" borderId="101" xfId="1" applyNumberFormat="1" applyFont="1" applyBorder="1"/>
    <xf numFmtId="4" fontId="12" fillId="0" borderId="7" xfId="1" applyNumberFormat="1" applyFont="1" applyBorder="1"/>
    <xf numFmtId="4" fontId="11" fillId="0" borderId="102" xfId="1" applyNumberFormat="1" applyFont="1" applyBorder="1"/>
    <xf numFmtId="2" fontId="12" fillId="0" borderId="7" xfId="2" applyNumberFormat="1" applyFont="1" applyBorder="1" applyAlignment="1">
      <alignment horizontal="center" vertical="center" wrapText="1"/>
    </xf>
    <xf numFmtId="0" fontId="12" fillId="0" borderId="7" xfId="0" applyFont="1" applyFill="1" applyBorder="1" applyAlignment="1">
      <alignment horizontal="center" vertical="center"/>
    </xf>
    <xf numFmtId="1" fontId="60" fillId="0" borderId="7" xfId="0" applyNumberFormat="1" applyFont="1" applyBorder="1" applyAlignment="1">
      <alignment horizontal="center" vertical="center"/>
    </xf>
    <xf numFmtId="0" fontId="12" fillId="0" borderId="0" xfId="0" applyFont="1" applyFill="1" applyBorder="1" applyAlignment="1">
      <alignment horizontal="center" vertical="center"/>
    </xf>
    <xf numFmtId="9" fontId="12" fillId="0" borderId="7" xfId="2" applyFont="1" applyFill="1" applyBorder="1" applyAlignment="1">
      <alignment horizontal="center" vertical="center"/>
    </xf>
    <xf numFmtId="0" fontId="41" fillId="0" borderId="0" xfId="0" applyFont="1" applyBorder="1" applyAlignment="1">
      <alignment horizontal="left" wrapText="1"/>
    </xf>
    <xf numFmtId="0" fontId="0" fillId="0" borderId="6" xfId="0" applyBorder="1"/>
    <xf numFmtId="0" fontId="23" fillId="0" borderId="55" xfId="1" applyFont="1" applyBorder="1" applyAlignment="1">
      <alignment vertical="center"/>
    </xf>
    <xf numFmtId="165" fontId="28" fillId="0" borderId="7" xfId="0" applyNumberFormat="1" applyFont="1" applyBorder="1" applyAlignment="1">
      <alignment horizontal="center" vertical="center"/>
    </xf>
    <xf numFmtId="0" fontId="10" fillId="3" borderId="4" xfId="0" applyFont="1" applyFill="1" applyBorder="1" applyAlignment="1">
      <alignment vertical="center"/>
    </xf>
    <xf numFmtId="49" fontId="0" fillId="0" borderId="22" xfId="0" applyNumberFormat="1" applyBorder="1" applyAlignment="1">
      <alignment horizontal="center" vertical="top"/>
    </xf>
    <xf numFmtId="9" fontId="0" fillId="0" borderId="22" xfId="0" applyNumberFormat="1" applyBorder="1" applyAlignment="1">
      <alignment horizontal="center"/>
    </xf>
    <xf numFmtId="10" fontId="0" fillId="0" borderId="22" xfId="0" applyNumberFormat="1" applyBorder="1" applyAlignment="1">
      <alignment horizontal="center"/>
    </xf>
    <xf numFmtId="0" fontId="0" fillId="0" borderId="22" xfId="0" applyBorder="1" applyAlignment="1">
      <alignment horizontal="center"/>
    </xf>
    <xf numFmtId="2" fontId="28" fillId="0" borderId="22" xfId="0" applyNumberFormat="1" applyFont="1" applyBorder="1"/>
    <xf numFmtId="1" fontId="54" fillId="0" borderId="7" xfId="0" applyNumberFormat="1" applyFont="1" applyBorder="1" applyAlignment="1">
      <alignment horizontal="center" vertical="center"/>
    </xf>
    <xf numFmtId="0" fontId="54" fillId="0" borderId="7" xfId="0" applyFont="1" applyBorder="1" applyAlignment="1">
      <alignment horizontal="center" vertical="center" wrapText="1"/>
    </xf>
    <xf numFmtId="166" fontId="54" fillId="0" borderId="7" xfId="0" applyNumberFormat="1" applyFont="1" applyBorder="1" applyAlignment="1">
      <alignment horizontal="center" vertical="center" wrapText="1"/>
    </xf>
    <xf numFmtId="0" fontId="54" fillId="0" borderId="149" xfId="0" applyFont="1" applyBorder="1" applyAlignment="1">
      <alignment horizontal="center" vertical="center" wrapText="1"/>
    </xf>
    <xf numFmtId="4" fontId="11" fillId="0" borderId="13" xfId="0" applyNumberFormat="1" applyFont="1" applyBorder="1"/>
    <xf numFmtId="0" fontId="12" fillId="0" borderId="6" xfId="0" applyFont="1" applyBorder="1" applyAlignment="1">
      <alignment horizontal="center" vertical="center"/>
    </xf>
    <xf numFmtId="0" fontId="34" fillId="0" borderId="8" xfId="0" applyFont="1" applyBorder="1" applyAlignment="1">
      <alignment horizontal="left" vertical="center" wrapText="1"/>
    </xf>
    <xf numFmtId="0" fontId="0" fillId="0" borderId="0" xfId="0" applyBorder="1" applyAlignment="1">
      <alignment horizontal="center"/>
    </xf>
    <xf numFmtId="0" fontId="28" fillId="0" borderId="103" xfId="0" applyFont="1" applyBorder="1" applyAlignment="1">
      <alignment horizontal="left" vertical="center" wrapText="1"/>
    </xf>
    <xf numFmtId="0" fontId="28" fillId="0" borderId="103" xfId="0" applyFont="1" applyBorder="1" applyAlignment="1">
      <alignment horizontal="left" vertical="center"/>
    </xf>
    <xf numFmtId="0" fontId="28" fillId="0" borderId="104" xfId="0" applyFont="1" applyBorder="1" applyAlignment="1">
      <alignment horizontal="left" vertical="center"/>
    </xf>
    <xf numFmtId="0" fontId="40" fillId="0" borderId="51" xfId="0" applyFont="1" applyBorder="1" applyAlignment="1">
      <alignment horizontal="center" vertical="center"/>
    </xf>
    <xf numFmtId="0" fontId="28" fillId="0" borderId="0" xfId="0" applyFont="1" applyBorder="1" applyAlignment="1">
      <alignment horizontal="center" vertical="center" wrapText="1"/>
    </xf>
    <xf numFmtId="0" fontId="23" fillId="0" borderId="7" xfId="0" applyFont="1" applyBorder="1" applyAlignment="1">
      <alignment horizontal="center" vertical="center"/>
    </xf>
    <xf numFmtId="0" fontId="23" fillId="0" borderId="7" xfId="0" applyFont="1" applyBorder="1" applyAlignment="1">
      <alignment horizontal="center" vertical="center" wrapText="1"/>
    </xf>
    <xf numFmtId="0" fontId="10" fillId="0" borderId="105" xfId="0" applyFont="1" applyFill="1" applyBorder="1" applyAlignment="1">
      <alignment vertical="center"/>
    </xf>
    <xf numFmtId="0" fontId="10" fillId="0" borderId="56" xfId="0" applyFont="1" applyFill="1" applyBorder="1" applyAlignment="1">
      <alignment vertical="center"/>
    </xf>
    <xf numFmtId="0" fontId="10" fillId="3" borderId="73" xfId="0" applyFont="1" applyFill="1" applyBorder="1" applyAlignment="1">
      <alignment horizontal="center" vertical="center"/>
    </xf>
    <xf numFmtId="4" fontId="28" fillId="0" borderId="106" xfId="1" applyNumberFormat="1" applyFont="1" applyBorder="1"/>
    <xf numFmtId="0" fontId="12" fillId="0" borderId="0" xfId="0" applyFont="1" applyFill="1" applyBorder="1" applyAlignment="1">
      <alignment horizontal="left"/>
    </xf>
    <xf numFmtId="0" fontId="12" fillId="0" borderId="0" xfId="0" applyFont="1" applyFill="1" applyBorder="1" applyAlignment="1">
      <alignment horizontal="center"/>
    </xf>
    <xf numFmtId="0" fontId="10" fillId="0" borderId="89" xfId="0" applyFont="1" applyFill="1" applyBorder="1" applyAlignment="1">
      <alignment vertical="center"/>
    </xf>
    <xf numFmtId="0" fontId="10" fillId="0" borderId="12" xfId="0" applyFont="1" applyFill="1" applyBorder="1" applyAlignment="1">
      <alignment vertical="center"/>
    </xf>
    <xf numFmtId="9" fontId="12" fillId="0" borderId="7" xfId="0" applyNumberFormat="1" applyFont="1" applyBorder="1" applyAlignment="1">
      <alignment horizontal="center"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wrapText="1"/>
    </xf>
    <xf numFmtId="0" fontId="40" fillId="0" borderId="7" xfId="0" applyFont="1" applyBorder="1" applyAlignment="1">
      <alignment horizontal="left" vertical="center" wrapText="1"/>
    </xf>
    <xf numFmtId="0" fontId="10" fillId="3" borderId="71" xfId="0" applyFont="1" applyFill="1" applyBorder="1" applyAlignment="1">
      <alignment horizontal="center"/>
    </xf>
    <xf numFmtId="0" fontId="10" fillId="0" borderId="107" xfId="0" applyFont="1" applyFill="1" applyBorder="1" applyAlignment="1">
      <alignment horizontal="center"/>
    </xf>
    <xf numFmtId="0" fontId="12" fillId="0" borderId="107" xfId="0" applyFont="1" applyBorder="1"/>
    <xf numFmtId="0" fontId="11" fillId="0" borderId="107" xfId="0" applyFont="1" applyBorder="1"/>
    <xf numFmtId="4" fontId="12" fillId="0" borderId="84" xfId="0" applyNumberFormat="1" applyFont="1" applyBorder="1"/>
    <xf numFmtId="0" fontId="28" fillId="0" borderId="0" xfId="0" applyFont="1" applyBorder="1" applyAlignment="1">
      <alignment horizontal="left" wrapText="1"/>
    </xf>
    <xf numFmtId="0" fontId="12" fillId="0" borderId="0" xfId="0" applyFont="1" applyFill="1" applyBorder="1" applyAlignment="1">
      <alignment horizontal="center" vertical="center" wrapText="1"/>
    </xf>
    <xf numFmtId="0" fontId="28" fillId="0" borderId="60" xfId="1" applyFont="1" applyBorder="1"/>
    <xf numFmtId="0" fontId="28" fillId="0" borderId="108" xfId="1" applyFont="1" applyBorder="1"/>
    <xf numFmtId="0" fontId="11" fillId="0" borderId="8" xfId="0" applyFont="1" applyFill="1" applyBorder="1"/>
    <xf numFmtId="0" fontId="10" fillId="0" borderId="107" xfId="0" applyFont="1" applyFill="1" applyBorder="1" applyAlignment="1">
      <alignment vertical="center"/>
    </xf>
    <xf numFmtId="0" fontId="10" fillId="0" borderId="87" xfId="0" applyFont="1" applyFill="1" applyBorder="1" applyAlignment="1">
      <alignment vertical="center"/>
    </xf>
    <xf numFmtId="0" fontId="28" fillId="0" borderId="21" xfId="1" applyFont="1" applyBorder="1" applyAlignment="1">
      <alignment horizontal="center" vertical="center" wrapText="1"/>
    </xf>
    <xf numFmtId="0" fontId="12" fillId="0" borderId="6" xfId="0" applyFont="1" applyBorder="1" applyAlignment="1">
      <alignment horizontal="left" vertical="center"/>
    </xf>
    <xf numFmtId="4" fontId="12" fillId="0" borderId="7" xfId="0" applyNumberFormat="1" applyFont="1" applyBorder="1" applyAlignment="1">
      <alignment vertical="center"/>
    </xf>
    <xf numFmtId="0" fontId="0" fillId="0" borderId="0" xfId="0" applyFill="1" applyAlignment="1">
      <alignment vertical="center"/>
    </xf>
    <xf numFmtId="0" fontId="0" fillId="0" borderId="0" xfId="0" applyAlignment="1">
      <alignment vertical="center"/>
    </xf>
    <xf numFmtId="49" fontId="10" fillId="0" borderId="7" xfId="0" applyNumberFormat="1" applyFont="1" applyBorder="1" applyAlignment="1">
      <alignment horizontal="center"/>
    </xf>
    <xf numFmtId="0" fontId="10" fillId="0" borderId="0" xfId="0" applyFont="1" applyBorder="1"/>
    <xf numFmtId="0" fontId="12" fillId="0" borderId="0" xfId="0" applyFont="1" applyBorder="1"/>
    <xf numFmtId="4" fontId="10" fillId="0" borderId="0" xfId="0" applyNumberFormat="1" applyFont="1" applyBorder="1"/>
    <xf numFmtId="0" fontId="11" fillId="0" borderId="8" xfId="0" applyFont="1" applyBorder="1" applyAlignment="1">
      <alignment vertical="center"/>
    </xf>
    <xf numFmtId="0" fontId="12" fillId="0" borderId="9" xfId="0" applyFont="1" applyBorder="1" applyAlignment="1">
      <alignment horizontal="center" vertical="center"/>
    </xf>
    <xf numFmtId="0" fontId="12" fillId="0" borderId="9" xfId="0" applyFont="1" applyBorder="1" applyAlignment="1">
      <alignment vertical="center"/>
    </xf>
    <xf numFmtId="4" fontId="11" fillId="0" borderId="9" xfId="0" applyNumberFormat="1" applyFont="1" applyBorder="1" applyAlignment="1">
      <alignment vertical="center"/>
    </xf>
    <xf numFmtId="0" fontId="14" fillId="0" borderId="2" xfId="0" applyFont="1" applyBorder="1" applyAlignment="1">
      <alignment horizontal="left" vertical="center"/>
    </xf>
    <xf numFmtId="0" fontId="11" fillId="0" borderId="71" xfId="0" applyFont="1" applyBorder="1"/>
    <xf numFmtId="4" fontId="11" fillId="0" borderId="82" xfId="0" applyNumberFormat="1" applyFont="1" applyBorder="1"/>
    <xf numFmtId="0" fontId="28" fillId="0" borderId="21" xfId="1" applyFont="1" applyBorder="1" applyAlignment="1">
      <alignment horizontal="center" vertical="center"/>
    </xf>
    <xf numFmtId="49" fontId="28" fillId="0" borderId="21" xfId="1" applyNumberFormat="1" applyFont="1" applyBorder="1" applyAlignment="1">
      <alignment horizontal="center" vertical="center"/>
    </xf>
    <xf numFmtId="49" fontId="28" fillId="0" borderId="7" xfId="1" applyNumberFormat="1" applyFont="1" applyBorder="1" applyAlignment="1">
      <alignment horizontal="center" vertical="center"/>
    </xf>
    <xf numFmtId="0" fontId="23" fillId="5" borderId="0" xfId="1" applyFont="1" applyFill="1" applyBorder="1"/>
    <xf numFmtId="49" fontId="25" fillId="0" borderId="20" xfId="1" applyNumberFormat="1" applyFont="1" applyBorder="1"/>
    <xf numFmtId="49" fontId="25" fillId="0" borderId="3" xfId="1" applyNumberFormat="1" applyFont="1" applyBorder="1"/>
    <xf numFmtId="0" fontId="23" fillId="5" borderId="16" xfId="1" applyFont="1" applyFill="1" applyBorder="1" applyAlignment="1">
      <alignment vertical="center"/>
    </xf>
    <xf numFmtId="0" fontId="23" fillId="0" borderId="7" xfId="1" applyFont="1" applyBorder="1" applyAlignment="1">
      <alignment horizontal="center" vertical="center" wrapText="1"/>
    </xf>
    <xf numFmtId="0" fontId="0" fillId="0" borderId="0" xfId="0" applyBorder="1" applyAlignment="1">
      <alignment vertical="center" wrapText="1"/>
    </xf>
    <xf numFmtId="49" fontId="2" fillId="0" borderId="3" xfId="0" applyNumberFormat="1" applyFont="1" applyBorder="1"/>
    <xf numFmtId="49" fontId="14" fillId="0" borderId="3" xfId="0" applyNumberFormat="1" applyFont="1" applyBorder="1"/>
    <xf numFmtId="49" fontId="14" fillId="0" borderId="56" xfId="0" applyNumberFormat="1" applyFont="1" applyBorder="1"/>
    <xf numFmtId="0" fontId="42" fillId="0" borderId="7" xfId="0" applyFont="1" applyFill="1" applyBorder="1" applyAlignment="1">
      <alignment horizontal="center"/>
    </xf>
    <xf numFmtId="0" fontId="42" fillId="0" borderId="7" xfId="0" applyNumberFormat="1" applyFont="1" applyFill="1" applyBorder="1" applyAlignment="1">
      <alignment horizontal="center" vertical="center"/>
    </xf>
    <xf numFmtId="49" fontId="14" fillId="0" borderId="5" xfId="0" applyNumberFormat="1" applyFont="1" applyFill="1" applyBorder="1"/>
    <xf numFmtId="49" fontId="14" fillId="0" borderId="3" xfId="0" applyNumberFormat="1" applyFont="1" applyFill="1" applyBorder="1"/>
    <xf numFmtId="0" fontId="18" fillId="0" borderId="56" xfId="0" applyFont="1" applyBorder="1" applyAlignment="1"/>
    <xf numFmtId="49" fontId="2" fillId="0" borderId="3" xfId="0" applyNumberFormat="1" applyFont="1" applyBorder="1" applyAlignment="1">
      <alignment horizontal="right"/>
    </xf>
    <xf numFmtId="167" fontId="58" fillId="0" borderId="77" xfId="0" applyNumberFormat="1" applyFont="1" applyFill="1" applyBorder="1"/>
    <xf numFmtId="0" fontId="43" fillId="0" borderId="7" xfId="0" applyFont="1" applyBorder="1" applyAlignment="1">
      <alignment shrinkToFit="1"/>
    </xf>
    <xf numFmtId="0" fontId="38" fillId="0" borderId="6" xfId="0" applyFont="1" applyBorder="1" applyAlignment="1">
      <alignment vertical="center" shrinkToFit="1"/>
    </xf>
    <xf numFmtId="0" fontId="38" fillId="0" borderId="7" xfId="0" applyFont="1" applyBorder="1" applyAlignment="1">
      <alignment vertical="center" wrapText="1" shrinkToFit="1"/>
    </xf>
    <xf numFmtId="0" fontId="43" fillId="0" borderId="7" xfId="0" applyFont="1" applyBorder="1" applyAlignment="1">
      <alignment horizontal="center" vertical="center"/>
    </xf>
    <xf numFmtId="0" fontId="6" fillId="0" borderId="96" xfId="0" applyFont="1" applyBorder="1"/>
    <xf numFmtId="0" fontId="7" fillId="0" borderId="3" xfId="0" applyFont="1" applyBorder="1" applyAlignment="1">
      <alignment vertical="center" wrapText="1"/>
    </xf>
    <xf numFmtId="0" fontId="22" fillId="0" borderId="12" xfId="0" applyFont="1" applyBorder="1"/>
    <xf numFmtId="0" fontId="28" fillId="0" borderId="11" xfId="0" applyFont="1" applyBorder="1" applyAlignment="1">
      <alignment horizontal="right"/>
    </xf>
    <xf numFmtId="0" fontId="28" fillId="0" borderId="11" xfId="0" applyFont="1" applyBorder="1"/>
    <xf numFmtId="167" fontId="28" fillId="0" borderId="11" xfId="0" applyNumberFormat="1" applyFont="1" applyFill="1" applyBorder="1"/>
    <xf numFmtId="167" fontId="28" fillId="0" borderId="14" xfId="0" applyNumberFormat="1" applyFont="1" applyFill="1" applyBorder="1"/>
    <xf numFmtId="49" fontId="14" fillId="0" borderId="3" xfId="0" applyNumberFormat="1" applyFont="1" applyFill="1" applyBorder="1" applyAlignment="1">
      <alignment vertical="center"/>
    </xf>
    <xf numFmtId="0" fontId="61" fillId="0" borderId="157" xfId="0" applyFont="1" applyBorder="1" applyAlignment="1"/>
    <xf numFmtId="0" fontId="61" fillId="0" borderId="158" xfId="0" applyFont="1" applyBorder="1" applyAlignment="1"/>
    <xf numFmtId="0" fontId="61" fillId="0" borderId="159" xfId="0" applyFont="1" applyBorder="1" applyAlignment="1"/>
    <xf numFmtId="4" fontId="49" fillId="0" borderId="7" xfId="0" applyNumberFormat="1" applyFont="1" applyBorder="1" applyAlignment="1">
      <alignment horizontal="right"/>
    </xf>
    <xf numFmtId="168" fontId="12" fillId="0" borderId="7" xfId="0" applyNumberFormat="1" applyFont="1" applyBorder="1" applyAlignment="1">
      <alignment horizontal="right"/>
    </xf>
    <xf numFmtId="0" fontId="28" fillId="0" borderId="28" xfId="1" applyFont="1" applyBorder="1"/>
    <xf numFmtId="168" fontId="12" fillId="0" borderId="6" xfId="0" applyNumberFormat="1" applyFont="1" applyBorder="1" applyAlignment="1">
      <alignment horizontal="right"/>
    </xf>
    <xf numFmtId="0" fontId="12" fillId="0" borderId="78" xfId="0" applyFont="1" applyBorder="1" applyAlignment="1">
      <alignment horizontal="center" vertical="center" wrapText="1"/>
    </xf>
    <xf numFmtId="0" fontId="39" fillId="0" borderId="71" xfId="0" applyFont="1" applyBorder="1" applyAlignment="1">
      <alignment horizontal="center" vertical="center" wrapText="1"/>
    </xf>
    <xf numFmtId="0" fontId="10" fillId="0" borderId="109" xfId="0" applyFont="1" applyBorder="1" applyAlignment="1">
      <alignment horizontal="center"/>
    </xf>
    <xf numFmtId="167" fontId="58" fillId="0" borderId="84" xfId="0" applyNumberFormat="1" applyFont="1" applyFill="1" applyBorder="1"/>
    <xf numFmtId="0" fontId="11" fillId="0" borderId="89" xfId="0" applyFont="1" applyBorder="1"/>
    <xf numFmtId="4" fontId="12" fillId="0" borderId="90" xfId="0" applyNumberFormat="1" applyFont="1" applyBorder="1"/>
    <xf numFmtId="167" fontId="58" fillId="0" borderId="110" xfId="0" applyNumberFormat="1" applyFont="1" applyFill="1" applyBorder="1"/>
    <xf numFmtId="167" fontId="11" fillId="0" borderId="90" xfId="0" applyNumberFormat="1" applyFont="1" applyFill="1" applyBorder="1"/>
    <xf numFmtId="4" fontId="12" fillId="0" borderId="111" xfId="0" applyNumberFormat="1" applyFont="1" applyBorder="1"/>
    <xf numFmtId="0" fontId="12" fillId="0" borderId="78" xfId="0" applyFont="1" applyBorder="1" applyAlignment="1">
      <alignment vertical="center"/>
    </xf>
    <xf numFmtId="0" fontId="28" fillId="0" borderId="7" xfId="0" applyNumberFormat="1" applyFont="1" applyFill="1" applyBorder="1" applyAlignment="1">
      <alignment horizontal="center" vertical="center" wrapText="1"/>
    </xf>
    <xf numFmtId="0" fontId="12" fillId="0" borderId="7" xfId="1" applyFont="1" applyBorder="1" applyAlignment="1">
      <alignment horizontal="left" wrapText="1"/>
    </xf>
    <xf numFmtId="0" fontId="23" fillId="0" borderId="22" xfId="1" applyFont="1" applyBorder="1" applyAlignment="1">
      <alignment horizontal="center" vertical="center" wrapText="1"/>
    </xf>
    <xf numFmtId="0" fontId="28" fillId="0" borderId="22" xfId="1" applyFont="1" applyBorder="1" applyAlignment="1">
      <alignment horizontal="right"/>
    </xf>
    <xf numFmtId="0" fontId="28" fillId="0" borderId="22" xfId="1" applyFont="1" applyBorder="1" applyAlignment="1">
      <alignment horizontal="left" vertical="center" wrapText="1"/>
    </xf>
    <xf numFmtId="0" fontId="10" fillId="0" borderId="9" xfId="0" applyFont="1" applyBorder="1" applyAlignment="1">
      <alignment horizontal="center" vertical="center"/>
    </xf>
    <xf numFmtId="49" fontId="12" fillId="0" borderId="6" xfId="0" applyNumberFormat="1" applyFont="1" applyBorder="1" applyAlignment="1">
      <alignment horizontal="center" vertical="center"/>
    </xf>
    <xf numFmtId="0" fontId="34" fillId="0" borderId="7" xfId="0" applyFont="1" applyBorder="1" applyAlignment="1">
      <alignment horizontal="center" vertical="center" wrapText="1"/>
    </xf>
    <xf numFmtId="0" fontId="54" fillId="0" borderId="149" xfId="0" applyFont="1" applyBorder="1" applyAlignment="1">
      <alignment vertical="center" wrapText="1"/>
    </xf>
    <xf numFmtId="49" fontId="10" fillId="0" borderId="74" xfId="0" applyNumberFormat="1" applyFont="1" applyBorder="1" applyAlignment="1">
      <alignment horizontal="center"/>
    </xf>
    <xf numFmtId="0" fontId="12" fillId="0" borderId="74" xfId="0" applyFont="1" applyBorder="1" applyAlignment="1">
      <alignment horizontal="left"/>
    </xf>
    <xf numFmtId="0" fontId="10" fillId="0" borderId="6" xfId="0" applyFont="1" applyBorder="1" applyAlignment="1">
      <alignment vertical="center"/>
    </xf>
    <xf numFmtId="0" fontId="12" fillId="0" borderId="21" xfId="1" applyFont="1" applyFill="1" applyBorder="1" applyAlignment="1">
      <alignment horizontal="left"/>
    </xf>
    <xf numFmtId="2" fontId="12" fillId="0" borderId="11" xfId="0" applyNumberFormat="1" applyFont="1" applyBorder="1"/>
    <xf numFmtId="2" fontId="12" fillId="0" borderId="14" xfId="0" applyNumberFormat="1" applyFont="1" applyBorder="1"/>
    <xf numFmtId="2" fontId="12" fillId="0" borderId="7" xfId="0" applyNumberFormat="1" applyFont="1" applyBorder="1"/>
    <xf numFmtId="0" fontId="28" fillId="0" borderId="21" xfId="1" applyFont="1" applyBorder="1" applyAlignment="1">
      <alignment vertical="center" wrapText="1"/>
    </xf>
    <xf numFmtId="0" fontId="12" fillId="0" borderId="6" xfId="0" applyFont="1" applyBorder="1" applyAlignment="1">
      <alignment vertical="center" wrapText="1"/>
    </xf>
    <xf numFmtId="2" fontId="12" fillId="0" borderId="51" xfId="0" applyNumberFormat="1" applyFont="1" applyBorder="1"/>
    <xf numFmtId="0" fontId="23" fillId="0" borderId="21" xfId="1" applyFont="1" applyBorder="1" applyAlignment="1">
      <alignment horizontal="center" vertical="center" wrapText="1"/>
    </xf>
    <xf numFmtId="0" fontId="12" fillId="0" borderId="7" xfId="0" applyFont="1" applyBorder="1" applyAlignment="1">
      <alignment horizontal="center" vertical="center" wrapText="1"/>
    </xf>
    <xf numFmtId="0" fontId="12" fillId="0" borderId="78" xfId="0" applyFont="1" applyBorder="1" applyAlignment="1">
      <alignment horizontal="right"/>
    </xf>
    <xf numFmtId="0" fontId="12" fillId="0" borderId="103" xfId="0" applyFont="1" applyBorder="1" applyAlignment="1">
      <alignment horizontal="right"/>
    </xf>
    <xf numFmtId="0" fontId="28" fillId="0" borderId="96" xfId="1" applyFont="1" applyBorder="1" applyAlignment="1">
      <alignment horizontal="right"/>
    </xf>
    <xf numFmtId="0" fontId="28" fillId="0" borderId="0" xfId="1" applyFont="1" applyBorder="1" applyAlignment="1">
      <alignment horizontal="right"/>
    </xf>
    <xf numFmtId="0" fontId="28" fillId="0" borderId="0" xfId="1" applyFont="1" applyBorder="1"/>
    <xf numFmtId="4" fontId="28" fillId="0" borderId="143" xfId="1" applyNumberFormat="1" applyFont="1" applyBorder="1"/>
    <xf numFmtId="0" fontId="10" fillId="0" borderId="89" xfId="0" applyFont="1" applyBorder="1"/>
    <xf numFmtId="2" fontId="12" fillId="0" borderId="7" xfId="0" applyNumberFormat="1" applyFont="1" applyBorder="1" applyAlignment="1">
      <alignment horizontal="right"/>
    </xf>
    <xf numFmtId="4" fontId="12" fillId="0" borderId="77" xfId="0" applyNumberFormat="1" applyFont="1" applyBorder="1" applyAlignment="1">
      <alignment horizontal="right"/>
    </xf>
    <xf numFmtId="0" fontId="12" fillId="0" borderId="77" xfId="0" applyFont="1" applyBorder="1" applyAlignment="1">
      <alignment horizontal="right"/>
    </xf>
    <xf numFmtId="0" fontId="12" fillId="0" borderId="7" xfId="0" applyFont="1" applyBorder="1" applyAlignment="1">
      <alignment horizontal="center" wrapText="1"/>
    </xf>
    <xf numFmtId="169" fontId="12" fillId="0" borderId="7" xfId="0" applyNumberFormat="1" applyFont="1" applyBorder="1" applyAlignment="1">
      <alignment horizontal="center" vertical="center"/>
    </xf>
    <xf numFmtId="0" fontId="10" fillId="0" borderId="72" xfId="0" applyFont="1" applyBorder="1"/>
    <xf numFmtId="167" fontId="10" fillId="0" borderId="72" xfId="0" applyNumberFormat="1" applyFont="1" applyFill="1" applyBorder="1"/>
    <xf numFmtId="167" fontId="10" fillId="0" borderId="82" xfId="0" applyNumberFormat="1" applyFont="1" applyFill="1" applyBorder="1"/>
    <xf numFmtId="0" fontId="12" fillId="0" borderId="78" xfId="0" applyFont="1" applyBorder="1"/>
    <xf numFmtId="2" fontId="28" fillId="0" borderId="7" xfId="1" applyNumberFormat="1" applyFont="1" applyBorder="1"/>
    <xf numFmtId="9" fontId="54" fillId="0" borderId="149" xfId="0" applyNumberFormat="1" applyFont="1" applyBorder="1" applyAlignment="1">
      <alignment vertical="center" wrapText="1"/>
    </xf>
    <xf numFmtId="9" fontId="54" fillId="0" borderId="149" xfId="0" applyNumberFormat="1" applyFont="1" applyBorder="1" applyAlignment="1">
      <alignment vertical="center"/>
    </xf>
    <xf numFmtId="0" fontId="12" fillId="0" borderId="7" xfId="0" applyFont="1" applyBorder="1" applyAlignment="1">
      <alignment horizontal="center" vertical="center"/>
    </xf>
    <xf numFmtId="0" fontId="23" fillId="0" borderId="22" xfId="1" applyFont="1" applyBorder="1" applyAlignment="1">
      <alignment horizontal="center" vertical="center" wrapText="1"/>
    </xf>
    <xf numFmtId="0" fontId="12" fillId="0" borderId="6" xfId="0" applyFont="1" applyFill="1" applyBorder="1" applyAlignment="1">
      <alignment horizontal="left" vertical="center"/>
    </xf>
    <xf numFmtId="0" fontId="12" fillId="0" borderId="6" xfId="0" applyFont="1" applyFill="1" applyBorder="1" applyAlignment="1">
      <alignment horizontal="right"/>
    </xf>
    <xf numFmtId="0" fontId="12" fillId="0" borderId="7" xfId="0" applyFont="1" applyBorder="1" applyAlignment="1">
      <alignment horizontal="right"/>
    </xf>
    <xf numFmtId="0" fontId="12" fillId="0" borderId="7" xfId="0" applyFont="1" applyBorder="1" applyAlignment="1"/>
    <xf numFmtId="0" fontId="12" fillId="0" borderId="7" xfId="0" applyFont="1" applyBorder="1" applyAlignment="1">
      <alignment horizontal="right" vertical="center"/>
    </xf>
    <xf numFmtId="49" fontId="12" fillId="0" borderId="7" xfId="0" applyNumberFormat="1" applyFont="1" applyBorder="1" applyAlignment="1">
      <alignment horizontal="right" vertical="center"/>
    </xf>
    <xf numFmtId="9" fontId="12" fillId="0" borderId="7" xfId="0" applyNumberFormat="1" applyFont="1" applyBorder="1" applyAlignment="1">
      <alignment vertical="center"/>
    </xf>
    <xf numFmtId="0" fontId="12" fillId="0" borderId="21" xfId="1" applyFont="1" applyBorder="1" applyAlignment="1">
      <alignment horizontal="right"/>
    </xf>
    <xf numFmtId="0" fontId="10" fillId="0" borderId="7" xfId="0" applyFont="1" applyBorder="1" applyAlignment="1">
      <alignment horizontal="center" vertical="center" wrapText="1"/>
    </xf>
    <xf numFmtId="0" fontId="12" fillId="0" borderId="62" xfId="0" applyFont="1" applyBorder="1" applyAlignment="1">
      <alignment horizontal="center"/>
    </xf>
    <xf numFmtId="0" fontId="28" fillId="0" borderId="78" xfId="1" applyFont="1" applyBorder="1"/>
    <xf numFmtId="0" fontId="28" fillId="0" borderId="62" xfId="1" applyFont="1" applyBorder="1"/>
    <xf numFmtId="4" fontId="28" fillId="0" borderId="115" xfId="1" applyNumberFormat="1" applyFont="1" applyBorder="1"/>
    <xf numFmtId="4" fontId="28" fillId="0" borderId="103" xfId="1" applyNumberFormat="1" applyFont="1" applyBorder="1"/>
    <xf numFmtId="168" fontId="12" fillId="0" borderId="93" xfId="0" applyNumberFormat="1" applyFont="1" applyBorder="1" applyAlignment="1">
      <alignment horizontal="right"/>
    </xf>
    <xf numFmtId="49" fontId="58" fillId="0" borderId="7" xfId="0" applyNumberFormat="1" applyFont="1" applyBorder="1" applyAlignment="1">
      <alignment horizontal="right"/>
    </xf>
    <xf numFmtId="49" fontId="58" fillId="0" borderId="7" xfId="0" applyNumberFormat="1" applyFont="1" applyBorder="1" applyAlignment="1">
      <alignment horizontal="right" vertical="center"/>
    </xf>
    <xf numFmtId="10" fontId="58" fillId="0" borderId="7" xfId="0" applyNumberFormat="1" applyFont="1" applyBorder="1" applyAlignment="1">
      <alignment horizontal="right" vertical="center"/>
    </xf>
    <xf numFmtId="0" fontId="28" fillId="0" borderId="114" xfId="1" applyFont="1" applyBorder="1" applyAlignment="1">
      <alignment horizontal="right"/>
    </xf>
    <xf numFmtId="0" fontId="28" fillId="0" borderId="171" xfId="1" applyFont="1" applyBorder="1" applyAlignment="1">
      <alignment horizontal="right"/>
    </xf>
    <xf numFmtId="0" fontId="12" fillId="0" borderId="113" xfId="0" applyFont="1" applyBorder="1" applyAlignment="1">
      <alignment horizontal="center"/>
    </xf>
    <xf numFmtId="0" fontId="0" fillId="0" borderId="2" xfId="0" applyBorder="1" applyAlignment="1"/>
    <xf numFmtId="0" fontId="0" fillId="0" borderId="1" xfId="0" applyBorder="1" applyAlignment="1"/>
    <xf numFmtId="0" fontId="0" fillId="0" borderId="13" xfId="0" applyBorder="1" applyAlignment="1"/>
    <xf numFmtId="49" fontId="10" fillId="0" borderId="88" xfId="0" applyNumberFormat="1" applyFont="1" applyBorder="1" applyAlignment="1">
      <alignment horizontal="center" vertical="center"/>
    </xf>
    <xf numFmtId="49" fontId="10" fillId="0" borderId="7" xfId="0" applyNumberFormat="1" applyFont="1" applyBorder="1" applyAlignment="1">
      <alignment horizontal="center" vertical="center"/>
    </xf>
    <xf numFmtId="0" fontId="22" fillId="0" borderId="88" xfId="1" applyFont="1" applyBorder="1"/>
    <xf numFmtId="0" fontId="28" fillId="0" borderId="88" xfId="1" applyFont="1" applyBorder="1"/>
    <xf numFmtId="0" fontId="12" fillId="0" borderId="7" xfId="0" applyFont="1" applyBorder="1" applyAlignment="1">
      <alignment horizontal="center" vertical="center" wrapText="1"/>
    </xf>
    <xf numFmtId="0" fontId="28" fillId="0" borderId="7" xfId="0" applyFont="1" applyBorder="1" applyAlignment="1">
      <alignment horizontal="center" vertical="center" wrapText="1"/>
    </xf>
    <xf numFmtId="0" fontId="34" fillId="0" borderId="7" xfId="0" applyFont="1" applyBorder="1" applyAlignment="1">
      <alignment horizontal="left"/>
    </xf>
    <xf numFmtId="0" fontId="12" fillId="0" borderId="7" xfId="0" applyFont="1" applyFill="1" applyBorder="1" applyAlignment="1">
      <alignment vertical="center"/>
    </xf>
    <xf numFmtId="0" fontId="34" fillId="0" borderId="7" xfId="0" applyFont="1" applyBorder="1"/>
    <xf numFmtId="0" fontId="11" fillId="0" borderId="140" xfId="0" applyFont="1" applyBorder="1"/>
    <xf numFmtId="0" fontId="12" fillId="0" borderId="81" xfId="0" applyFont="1" applyBorder="1"/>
    <xf numFmtId="4" fontId="12" fillId="0" borderId="135" xfId="0" applyNumberFormat="1" applyFont="1" applyBorder="1"/>
    <xf numFmtId="4" fontId="12" fillId="0" borderId="106" xfId="0" applyNumberFormat="1" applyFont="1" applyBorder="1"/>
    <xf numFmtId="4" fontId="34" fillId="0" borderId="14" xfId="0" applyNumberFormat="1" applyFont="1" applyBorder="1"/>
    <xf numFmtId="170" fontId="28" fillId="0" borderId="51" xfId="0" applyNumberFormat="1" applyFont="1" applyBorder="1"/>
    <xf numFmtId="167" fontId="28" fillId="0" borderId="51" xfId="0" applyNumberFormat="1" applyFont="1" applyBorder="1"/>
    <xf numFmtId="170" fontId="28" fillId="0" borderId="7" xfId="0" applyNumberFormat="1" applyFont="1" applyBorder="1"/>
    <xf numFmtId="167" fontId="28" fillId="0" borderId="7" xfId="0" applyNumberFormat="1" applyFont="1" applyBorder="1"/>
    <xf numFmtId="10" fontId="28" fillId="0" borderId="7" xfId="0" applyNumberFormat="1" applyFont="1" applyBorder="1" applyAlignment="1">
      <alignment horizontal="center" vertical="center"/>
    </xf>
    <xf numFmtId="6" fontId="28" fillId="0" borderId="7"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28" fillId="0" borderId="78" xfId="1" applyFont="1" applyBorder="1" applyAlignment="1">
      <alignment horizontal="right"/>
    </xf>
    <xf numFmtId="0" fontId="28" fillId="0" borderId="174" xfId="1" applyFont="1" applyBorder="1" applyAlignment="1">
      <alignment horizontal="right"/>
    </xf>
    <xf numFmtId="0" fontId="12" fillId="0" borderId="7" xfId="0" applyFont="1" applyBorder="1" applyAlignment="1">
      <alignment horizontal="left" vertical="top" wrapText="1"/>
    </xf>
    <xf numFmtId="49" fontId="12" fillId="0" borderId="7" xfId="0" applyNumberFormat="1" applyFont="1" applyBorder="1" applyAlignment="1">
      <alignment horizontal="left" vertical="top" wrapText="1"/>
    </xf>
    <xf numFmtId="0" fontId="12" fillId="0" borderId="7" xfId="0" applyFont="1" applyBorder="1" applyAlignment="1">
      <alignment horizontal="left" wrapText="1"/>
    </xf>
    <xf numFmtId="0" fontId="5" fillId="0" borderId="96" xfId="0" applyFont="1" applyBorder="1" applyAlignment="1">
      <alignment horizontal="left" vertical="top" wrapText="1"/>
    </xf>
    <xf numFmtId="0" fontId="12" fillId="0" borderId="7" xfId="0" applyFont="1" applyBorder="1" applyAlignment="1">
      <alignment horizontal="center" vertical="center"/>
    </xf>
    <xf numFmtId="0" fontId="10" fillId="0" borderId="7" xfId="0" applyFont="1" applyBorder="1" applyAlignment="1">
      <alignment horizontal="center" vertical="center" wrapText="1"/>
    </xf>
    <xf numFmtId="4" fontId="0" fillId="0" borderId="0" xfId="0" applyNumberFormat="1" applyFill="1"/>
    <xf numFmtId="0" fontId="5" fillId="0" borderId="0" xfId="0" applyFont="1" applyBorder="1" applyAlignment="1">
      <alignment horizontal="left" vertical="top" wrapText="1"/>
    </xf>
    <xf numFmtId="0" fontId="5" fillId="0" borderId="95" xfId="0" applyFont="1" applyBorder="1" applyAlignment="1">
      <alignment horizontal="left" vertical="top" wrapText="1"/>
    </xf>
    <xf numFmtId="4" fontId="12" fillId="0" borderId="114" xfId="0" applyNumberFormat="1" applyFont="1" applyBorder="1"/>
    <xf numFmtId="0" fontId="10" fillId="0" borderId="74" xfId="0" applyFont="1" applyBorder="1" applyAlignment="1">
      <alignment horizontal="center"/>
    </xf>
    <xf numFmtId="0" fontId="30" fillId="0" borderId="57" xfId="1" applyFont="1" applyBorder="1" applyAlignment="1">
      <alignment horizontal="left" vertical="center" wrapText="1"/>
    </xf>
    <xf numFmtId="0" fontId="74" fillId="0" borderId="149" xfId="0" applyFont="1" applyBorder="1"/>
    <xf numFmtId="167" fontId="74" fillId="0" borderId="150" xfId="0" applyNumberFormat="1" applyFont="1" applyBorder="1"/>
    <xf numFmtId="170" fontId="74" fillId="0" borderId="149" xfId="0" applyNumberFormat="1" applyFont="1" applyBorder="1"/>
    <xf numFmtId="167" fontId="74" fillId="0" borderId="149" xfId="0" applyNumberFormat="1" applyFont="1" applyBorder="1"/>
    <xf numFmtId="0" fontId="16"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xf>
    <xf numFmtId="0" fontId="73" fillId="0" borderId="0" xfId="0" applyFont="1" applyAlignment="1">
      <alignment horizontal="center"/>
    </xf>
    <xf numFmtId="0" fontId="7" fillId="0" borderId="78" xfId="0" applyFont="1" applyBorder="1" applyAlignment="1">
      <alignment horizontal="left" vertical="center" wrapText="1"/>
    </xf>
    <xf numFmtId="0" fontId="7" fillId="0" borderId="112" xfId="0" applyFont="1" applyBorder="1" applyAlignment="1">
      <alignment horizontal="left" vertical="center" wrapText="1"/>
    </xf>
    <xf numFmtId="0" fontId="7" fillId="0" borderId="103" xfId="0" applyFont="1" applyBorder="1" applyAlignment="1">
      <alignment horizontal="left" vertical="center" wrapText="1"/>
    </xf>
    <xf numFmtId="0" fontId="12" fillId="0" borderId="62" xfId="0" applyFont="1" applyBorder="1" applyAlignment="1">
      <alignment horizontal="center" vertical="center" wrapText="1"/>
    </xf>
    <xf numFmtId="0" fontId="12" fillId="0" borderId="113" xfId="0" applyFont="1" applyBorder="1" applyAlignment="1">
      <alignment horizontal="center" vertical="center" wrapText="1"/>
    </xf>
    <xf numFmtId="0" fontId="12" fillId="0" borderId="93" xfId="0" applyFont="1" applyBorder="1" applyAlignment="1">
      <alignment horizontal="center" vertical="center" wrapText="1"/>
    </xf>
    <xf numFmtId="0" fontId="12" fillId="0" borderId="114"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15" xfId="0" applyFont="1" applyBorder="1" applyAlignment="1">
      <alignment horizontal="center" vertical="center" wrapText="1"/>
    </xf>
    <xf numFmtId="0" fontId="12" fillId="0" borderId="7" xfId="0" applyFont="1" applyBorder="1" applyAlignment="1">
      <alignment horizontal="center" vertical="center" wrapText="1"/>
    </xf>
    <xf numFmtId="2" fontId="0" fillId="0" borderId="2" xfId="0" applyNumberFormat="1" applyBorder="1" applyAlignment="1"/>
    <xf numFmtId="2" fontId="0" fillId="0" borderId="13" xfId="0" applyNumberFormat="1" applyBorder="1" applyAlignment="1"/>
    <xf numFmtId="0" fontId="0" fillId="0" borderId="2" xfId="0" applyBorder="1" applyAlignment="1"/>
    <xf numFmtId="0" fontId="0" fillId="0" borderId="1" xfId="0" applyBorder="1" applyAlignment="1"/>
    <xf numFmtId="0" fontId="10" fillId="0" borderId="78" xfId="0" applyFont="1" applyBorder="1" applyAlignment="1">
      <alignment horizontal="center" vertical="center"/>
    </xf>
    <xf numFmtId="0" fontId="10" fillId="0" borderId="112" xfId="0" applyFont="1" applyBorder="1" applyAlignment="1">
      <alignment horizontal="center" vertical="center"/>
    </xf>
    <xf numFmtId="0" fontId="10" fillId="0" borderId="103" xfId="0" applyFont="1" applyBorder="1" applyAlignment="1">
      <alignment horizontal="center" vertical="center"/>
    </xf>
    <xf numFmtId="0" fontId="0" fillId="0" borderId="13" xfId="0" applyBorder="1" applyAlignment="1"/>
    <xf numFmtId="0" fontId="11" fillId="3" borderId="2" xfId="0" applyFont="1" applyFill="1" applyBorder="1" applyAlignment="1">
      <alignment horizontal="center"/>
    </xf>
    <xf numFmtId="0" fontId="11" fillId="3" borderId="13" xfId="0" applyFont="1" applyFill="1" applyBorder="1" applyAlignment="1">
      <alignment horizontal="center"/>
    </xf>
    <xf numFmtId="0" fontId="12" fillId="0" borderId="78" xfId="0" applyFont="1" applyBorder="1" applyAlignment="1">
      <alignment horizontal="left" vertical="center" wrapText="1"/>
    </xf>
    <xf numFmtId="0" fontId="12" fillId="0" borderId="112" xfId="0" applyFont="1" applyBorder="1" applyAlignment="1">
      <alignment horizontal="left" vertical="center" wrapText="1"/>
    </xf>
    <xf numFmtId="0" fontId="12" fillId="0" borderId="103" xfId="0" applyFont="1" applyBorder="1" applyAlignment="1">
      <alignment horizontal="left" vertical="center" wrapText="1"/>
    </xf>
    <xf numFmtId="0" fontId="8" fillId="2" borderId="0" xfId="0" applyFont="1" applyFill="1" applyAlignment="1">
      <alignment horizontal="center"/>
    </xf>
    <xf numFmtId="4" fontId="0" fillId="0" borderId="2" xfId="0" applyNumberFormat="1" applyBorder="1" applyAlignment="1">
      <alignment horizontal="right"/>
    </xf>
    <xf numFmtId="4" fontId="0" fillId="0" borderId="13" xfId="0" applyNumberFormat="1" applyBorder="1" applyAlignment="1">
      <alignment horizontal="right"/>
    </xf>
    <xf numFmtId="0" fontId="10" fillId="0" borderId="7" xfId="0" applyFont="1" applyBorder="1" applyAlignment="1">
      <alignment horizontal="center" vertical="center"/>
    </xf>
    <xf numFmtId="0" fontId="34" fillId="0" borderId="2" xfId="0" applyFont="1" applyBorder="1" applyAlignment="1">
      <alignment horizontal="center" vertical="center" wrapText="1"/>
    </xf>
    <xf numFmtId="0" fontId="34" fillId="0" borderId="116" xfId="0" applyFont="1" applyBorder="1" applyAlignment="1">
      <alignment horizontal="center" vertical="center" wrapText="1"/>
    </xf>
    <xf numFmtId="0" fontId="34" fillId="0" borderId="1" xfId="0" applyFont="1" applyBorder="1" applyAlignment="1">
      <alignment horizontal="left" vertical="center" wrapText="1"/>
    </xf>
    <xf numFmtId="0" fontId="34" fillId="0" borderId="13" xfId="0" applyFont="1" applyBorder="1" applyAlignment="1">
      <alignment horizontal="left" vertical="center" wrapText="1"/>
    </xf>
    <xf numFmtId="0" fontId="14" fillId="0" borderId="2" xfId="0" applyFont="1" applyBorder="1" applyAlignment="1">
      <alignment horizontal="center" vertical="center" wrapText="1"/>
    </xf>
    <xf numFmtId="0" fontId="14" fillId="0" borderId="116" xfId="0" applyFont="1" applyBorder="1" applyAlignment="1">
      <alignment horizontal="center" vertical="center" wrapText="1"/>
    </xf>
    <xf numFmtId="0" fontId="7" fillId="0" borderId="1" xfId="0" applyFont="1" applyBorder="1" applyAlignment="1">
      <alignment horizontal="left" vertical="center" wrapText="1"/>
    </xf>
    <xf numFmtId="0" fontId="7" fillId="0" borderId="13" xfId="0" applyFont="1" applyBorder="1" applyAlignment="1">
      <alignment horizontal="left" vertical="center" wrapText="1"/>
    </xf>
    <xf numFmtId="0" fontId="7" fillId="0" borderId="93" xfId="0" applyFont="1" applyBorder="1" applyAlignment="1">
      <alignment horizontal="center" vertical="center" wrapText="1"/>
    </xf>
    <xf numFmtId="0" fontId="7" fillId="0" borderId="95" xfId="0" applyFont="1" applyBorder="1" applyAlignment="1">
      <alignment horizontal="center" vertical="center" wrapText="1"/>
    </xf>
    <xf numFmtId="0" fontId="0" fillId="0" borderId="78" xfId="0" applyBorder="1" applyAlignment="1">
      <alignment horizontal="center"/>
    </xf>
    <xf numFmtId="0" fontId="0" fillId="0" borderId="112" xfId="0" applyBorder="1" applyAlignment="1">
      <alignment horizontal="center"/>
    </xf>
    <xf numFmtId="0" fontId="0" fillId="0" borderId="103" xfId="0" applyBorder="1" applyAlignment="1">
      <alignment horizontal="center"/>
    </xf>
    <xf numFmtId="0" fontId="12" fillId="0" borderId="78" xfId="0" applyFont="1" applyBorder="1" applyAlignment="1">
      <alignment horizontal="center" vertical="center" wrapText="1"/>
    </xf>
    <xf numFmtId="0" fontId="12" fillId="0" borderId="103" xfId="0" applyFont="1" applyBorder="1" applyAlignment="1">
      <alignment horizontal="center" vertical="center" wrapText="1"/>
    </xf>
    <xf numFmtId="0" fontId="12" fillId="0" borderId="96"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7" xfId="0" applyFont="1" applyBorder="1" applyAlignment="1">
      <alignment horizontal="left" vertical="center" wrapText="1"/>
    </xf>
    <xf numFmtId="0" fontId="34" fillId="0" borderId="62" xfId="0" applyFont="1" applyBorder="1" applyAlignment="1">
      <alignment horizontal="left" vertical="center" wrapText="1"/>
    </xf>
    <xf numFmtId="0" fontId="34" fillId="0" borderId="113" xfId="0" applyFont="1" applyBorder="1" applyAlignment="1">
      <alignment horizontal="left" vertical="center" wrapText="1"/>
    </xf>
    <xf numFmtId="0" fontId="34" fillId="0" borderId="93" xfId="0" applyFont="1" applyBorder="1" applyAlignment="1">
      <alignment horizontal="left" vertical="center" wrapText="1"/>
    </xf>
    <xf numFmtId="0" fontId="34" fillId="0" borderId="96" xfId="0" applyFont="1" applyBorder="1" applyAlignment="1">
      <alignment horizontal="left" vertical="center" wrapText="1"/>
    </xf>
    <xf numFmtId="0" fontId="34" fillId="0" borderId="0" xfId="0" applyFont="1" applyBorder="1" applyAlignment="1">
      <alignment horizontal="left" vertical="center" wrapText="1"/>
    </xf>
    <xf numFmtId="0" fontId="34" fillId="0" borderId="95" xfId="0" applyFont="1" applyBorder="1" applyAlignment="1">
      <alignment horizontal="left" vertical="center" wrapText="1"/>
    </xf>
    <xf numFmtId="0" fontId="34" fillId="0" borderId="7" xfId="0" applyFont="1" applyBorder="1" applyAlignment="1">
      <alignment horizontal="left" vertical="center" wrapText="1"/>
    </xf>
    <xf numFmtId="0" fontId="67" fillId="0" borderId="96" xfId="0" applyFont="1" applyBorder="1" applyAlignment="1">
      <alignment vertical="top" wrapText="1"/>
    </xf>
    <xf numFmtId="0" fontId="0" fillId="0" borderId="0" xfId="0" applyAlignment="1">
      <alignment vertical="top"/>
    </xf>
    <xf numFmtId="0" fontId="0" fillId="0" borderId="95" xfId="0" applyBorder="1" applyAlignment="1">
      <alignment vertical="top"/>
    </xf>
    <xf numFmtId="0" fontId="7" fillId="0" borderId="6" xfId="0" applyFont="1" applyBorder="1" applyAlignment="1">
      <alignment horizontal="center" vertical="center" wrapText="1"/>
    </xf>
    <xf numFmtId="0" fontId="7" fillId="0" borderId="88" xfId="0" applyFont="1" applyBorder="1" applyAlignment="1">
      <alignment horizontal="center" vertical="center" wrapText="1"/>
    </xf>
    <xf numFmtId="0" fontId="7" fillId="0" borderId="96" xfId="0" applyFont="1" applyBorder="1" applyAlignment="1">
      <alignment horizontal="center" vertical="center" wrapText="1"/>
    </xf>
    <xf numFmtId="0" fontId="7" fillId="0" borderId="114" xfId="0" applyFont="1" applyBorder="1" applyAlignment="1">
      <alignment horizontal="center" vertical="center" wrapText="1"/>
    </xf>
    <xf numFmtId="0" fontId="30" fillId="0" borderId="22" xfId="1" applyFont="1" applyBorder="1" applyAlignment="1">
      <alignment horizontal="center" vertical="center" wrapText="1"/>
    </xf>
    <xf numFmtId="0" fontId="5" fillId="0" borderId="114" xfId="0" applyFont="1" applyFill="1" applyBorder="1" applyAlignment="1">
      <alignment horizontal="left" vertical="top" wrapText="1"/>
    </xf>
    <xf numFmtId="0" fontId="0" fillId="0" borderId="104" xfId="0" applyBorder="1" applyAlignment="1">
      <alignment horizontal="left" vertical="top" wrapText="1"/>
    </xf>
    <xf numFmtId="0" fontId="0" fillId="0" borderId="115" xfId="0" applyBorder="1" applyAlignment="1">
      <alignment horizontal="left" vertical="top" wrapText="1"/>
    </xf>
    <xf numFmtId="0" fontId="68" fillId="0" borderId="78" xfId="0" applyFont="1" applyBorder="1" applyAlignment="1">
      <alignment horizontal="left" vertical="top" wrapText="1"/>
    </xf>
    <xf numFmtId="0" fontId="67" fillId="0" borderId="112" xfId="0" applyFont="1" applyBorder="1" applyAlignment="1">
      <alignment horizontal="left" vertical="top" wrapText="1"/>
    </xf>
    <xf numFmtId="0" fontId="67" fillId="0" borderId="103" xfId="0" applyFont="1" applyBorder="1" applyAlignment="1">
      <alignment horizontal="left" vertical="top" wrapText="1"/>
    </xf>
    <xf numFmtId="0" fontId="67" fillId="0" borderId="62" xfId="0" applyFont="1" applyBorder="1" applyAlignment="1">
      <alignment vertical="top" wrapText="1"/>
    </xf>
    <xf numFmtId="0" fontId="0" fillId="0" borderId="113" xfId="0" applyBorder="1" applyAlignment="1">
      <alignment vertical="top"/>
    </xf>
    <xf numFmtId="0" fontId="0" fillId="0" borderId="93" xfId="0" applyBorder="1" applyAlignment="1">
      <alignment vertical="top"/>
    </xf>
    <xf numFmtId="0" fontId="5" fillId="0" borderId="96" xfId="0" applyFont="1" applyBorder="1" applyAlignment="1">
      <alignment horizontal="left" vertical="top" wrapText="1"/>
    </xf>
    <xf numFmtId="0" fontId="0" fillId="0" borderId="0" xfId="0" applyAlignment="1">
      <alignment horizontal="left" vertical="top" wrapText="1"/>
    </xf>
    <xf numFmtId="0" fontId="0" fillId="0" borderId="95" xfId="0" applyBorder="1" applyAlignment="1">
      <alignment horizontal="left" vertical="top" wrapText="1"/>
    </xf>
    <xf numFmtId="0" fontId="67" fillId="0" borderId="78" xfId="0" applyFont="1" applyFill="1" applyBorder="1" applyAlignment="1">
      <alignment vertical="top" wrapText="1"/>
    </xf>
    <xf numFmtId="0" fontId="67" fillId="0" borderId="112" xfId="0" applyFont="1" applyFill="1" applyBorder="1" applyAlignment="1">
      <alignment vertical="top"/>
    </xf>
    <xf numFmtId="0" fontId="67" fillId="0" borderId="103" xfId="0" applyFont="1" applyFill="1" applyBorder="1" applyAlignment="1">
      <alignment vertical="top"/>
    </xf>
    <xf numFmtId="0" fontId="68" fillId="0" borderId="62" xfId="0" applyFont="1" applyFill="1" applyBorder="1" applyAlignment="1">
      <alignment vertical="top" wrapText="1"/>
    </xf>
    <xf numFmtId="0" fontId="67" fillId="0" borderId="113" xfId="0" applyFont="1" applyFill="1" applyBorder="1" applyAlignment="1">
      <alignment vertical="top" wrapText="1"/>
    </xf>
    <xf numFmtId="0" fontId="67" fillId="0" borderId="93" xfId="0" applyFont="1" applyFill="1" applyBorder="1" applyAlignment="1">
      <alignment vertical="top" wrapText="1"/>
    </xf>
    <xf numFmtId="0" fontId="67" fillId="0" borderId="78" xfId="0" applyFont="1" applyBorder="1" applyAlignment="1">
      <alignment vertical="top" wrapText="1"/>
    </xf>
    <xf numFmtId="0" fontId="67" fillId="0" borderId="112" xfId="0" applyFont="1" applyBorder="1" applyAlignment="1">
      <alignment vertical="top"/>
    </xf>
    <xf numFmtId="0" fontId="67" fillId="0" borderId="103" xfId="0" applyFont="1" applyBorder="1" applyAlignment="1">
      <alignment vertical="top"/>
    </xf>
    <xf numFmtId="0" fontId="5" fillId="9" borderId="96" xfId="0" applyFont="1" applyFill="1" applyBorder="1" applyAlignment="1">
      <alignment horizontal="left" vertical="top" wrapText="1"/>
    </xf>
    <xf numFmtId="0" fontId="0" fillId="9" borderId="0" xfId="0" applyFill="1" applyAlignment="1">
      <alignment horizontal="left" vertical="top" wrapText="1"/>
    </xf>
    <xf numFmtId="0" fontId="0" fillId="9" borderId="95" xfId="0" applyFill="1" applyBorder="1" applyAlignment="1">
      <alignment horizontal="left" vertical="top" wrapText="1"/>
    </xf>
    <xf numFmtId="0" fontId="66" fillId="0" borderId="78" xfId="0" applyFont="1" applyFill="1" applyBorder="1" applyAlignment="1">
      <alignment horizontal="left" vertical="top" wrapText="1"/>
    </xf>
    <xf numFmtId="0" fontId="0" fillId="0" borderId="112" xfId="0" applyFill="1" applyBorder="1" applyAlignment="1">
      <alignment horizontal="left" vertical="top" wrapText="1"/>
    </xf>
    <xf numFmtId="0" fontId="0" fillId="0" borderId="103" xfId="0" applyFill="1" applyBorder="1" applyAlignment="1">
      <alignment horizontal="left" vertical="top" wrapText="1"/>
    </xf>
    <xf numFmtId="0" fontId="5" fillId="0" borderId="62" xfId="0" applyFont="1" applyBorder="1" applyAlignment="1">
      <alignment horizontal="left" vertical="top" wrapText="1"/>
    </xf>
    <xf numFmtId="0" fontId="0" fillId="0" borderId="113" xfId="0" applyBorder="1" applyAlignment="1">
      <alignment horizontal="left" vertical="top" wrapText="1"/>
    </xf>
    <xf numFmtId="0" fontId="0" fillId="0" borderId="93" xfId="0" applyBorder="1" applyAlignment="1">
      <alignment horizontal="left" vertical="top" wrapText="1"/>
    </xf>
    <xf numFmtId="0" fontId="12" fillId="0" borderId="62" xfId="0" applyFont="1" applyBorder="1" applyAlignment="1">
      <alignment horizontal="left" vertical="center" wrapText="1"/>
    </xf>
    <xf numFmtId="0" fontId="12" fillId="0" borderId="113" xfId="0" applyFont="1" applyBorder="1" applyAlignment="1">
      <alignment horizontal="left" vertical="center" wrapText="1"/>
    </xf>
    <xf numFmtId="0" fontId="12" fillId="0" borderId="93" xfId="0" applyFont="1" applyBorder="1" applyAlignment="1">
      <alignment horizontal="left" vertical="center" wrapText="1"/>
    </xf>
    <xf numFmtId="0" fontId="12" fillId="0" borderId="114" xfId="0" applyFont="1" applyBorder="1" applyAlignment="1">
      <alignment horizontal="left" vertical="center" wrapText="1"/>
    </xf>
    <xf numFmtId="0" fontId="12" fillId="0" borderId="104" xfId="0" applyFont="1" applyBorder="1" applyAlignment="1">
      <alignment horizontal="left" vertical="center" wrapText="1"/>
    </xf>
    <xf numFmtId="0" fontId="12" fillId="0" borderId="115" xfId="0" applyFont="1" applyBorder="1" applyAlignment="1">
      <alignment horizontal="left" vertical="center" wrapText="1"/>
    </xf>
    <xf numFmtId="0" fontId="12" fillId="0" borderId="78" xfId="0" applyFont="1" applyBorder="1" applyAlignment="1">
      <alignment vertical="center" wrapText="1"/>
    </xf>
    <xf numFmtId="0" fontId="12" fillId="0" borderId="112" xfId="0" applyFont="1" applyBorder="1" applyAlignment="1">
      <alignment vertical="center" wrapText="1"/>
    </xf>
    <xf numFmtId="0" fontId="12" fillId="0" borderId="103" xfId="0" applyFont="1" applyBorder="1" applyAlignment="1">
      <alignment vertical="center" wrapText="1"/>
    </xf>
    <xf numFmtId="0" fontId="12" fillId="0" borderId="7" xfId="0" applyFont="1" applyBorder="1" applyAlignment="1">
      <alignment vertical="center" wrapText="1"/>
    </xf>
    <xf numFmtId="0" fontId="5" fillId="0" borderId="78" xfId="0" applyFont="1" applyFill="1" applyBorder="1" applyAlignment="1">
      <alignment horizontal="left" vertical="top" wrapText="1"/>
    </xf>
    <xf numFmtId="0" fontId="5" fillId="0" borderId="112" xfId="0" applyFont="1" applyFill="1" applyBorder="1" applyAlignment="1">
      <alignment horizontal="left" vertical="top" wrapText="1"/>
    </xf>
    <xf numFmtId="0" fontId="5" fillId="0" borderId="103" xfId="0" applyFont="1" applyFill="1" applyBorder="1" applyAlignment="1">
      <alignment horizontal="left" vertical="top" wrapText="1"/>
    </xf>
    <xf numFmtId="0" fontId="12" fillId="0" borderId="96" xfId="0" applyFont="1" applyBorder="1" applyAlignment="1">
      <alignment horizontal="left" vertical="center" wrapText="1"/>
    </xf>
    <xf numFmtId="0" fontId="12" fillId="0" borderId="0" xfId="0" applyFont="1" applyBorder="1" applyAlignment="1">
      <alignment horizontal="left" vertical="center" wrapText="1"/>
    </xf>
    <xf numFmtId="0" fontId="12" fillId="0" borderId="95" xfId="0" applyFont="1" applyBorder="1" applyAlignment="1">
      <alignment horizontal="left" vertical="center" wrapText="1"/>
    </xf>
    <xf numFmtId="0" fontId="5" fillId="0" borderId="113" xfId="0" applyFont="1" applyFill="1" applyBorder="1" applyAlignment="1">
      <alignment horizontal="left" vertical="top" wrapText="1"/>
    </xf>
    <xf numFmtId="0" fontId="0" fillId="0" borderId="112" xfId="0" applyFont="1" applyFill="1" applyBorder="1" applyAlignment="1">
      <alignment horizontal="left" vertical="top" wrapText="1"/>
    </xf>
    <xf numFmtId="0" fontId="0" fillId="0" borderId="103" xfId="0" applyFont="1" applyFill="1" applyBorder="1" applyAlignment="1">
      <alignment horizontal="left" vertical="top" wrapText="1"/>
    </xf>
    <xf numFmtId="0" fontId="5" fillId="0" borderId="114" xfId="0" applyFont="1" applyBorder="1" applyAlignment="1">
      <alignment horizontal="left" vertical="top" wrapText="1"/>
    </xf>
    <xf numFmtId="0" fontId="22" fillId="5" borderId="15" xfId="1" applyFont="1" applyFill="1" applyBorder="1" applyAlignment="1">
      <alignment horizontal="center"/>
    </xf>
    <xf numFmtId="0" fontId="23" fillId="0" borderId="78" xfId="1" applyFont="1" applyBorder="1" applyAlignment="1">
      <alignment horizontal="center" vertical="center"/>
    </xf>
    <xf numFmtId="0" fontId="23" fillId="0" borderId="103" xfId="1" applyFont="1" applyBorder="1" applyAlignment="1">
      <alignment horizontal="center" vertical="center"/>
    </xf>
    <xf numFmtId="0" fontId="24" fillId="0" borderId="15" xfId="1" applyFont="1" applyBorder="1" applyAlignment="1"/>
    <xf numFmtId="0" fontId="25" fillId="0" borderId="15" xfId="1" applyFont="1" applyBorder="1" applyAlignment="1">
      <alignment horizontal="left"/>
    </xf>
    <xf numFmtId="0" fontId="18" fillId="0" borderId="30" xfId="1" applyBorder="1" applyAlignment="1"/>
    <xf numFmtId="0" fontId="18" fillId="0" borderId="15" xfId="1" applyBorder="1" applyAlignment="1"/>
    <xf numFmtId="0" fontId="18" fillId="0" borderId="119" xfId="1" applyBorder="1" applyAlignment="1"/>
    <xf numFmtId="2" fontId="18" fillId="0" borderId="15" xfId="1" applyNumberFormat="1" applyBorder="1" applyAlignment="1"/>
    <xf numFmtId="0" fontId="18" fillId="0" borderId="32" xfId="1" applyBorder="1" applyAlignment="1"/>
    <xf numFmtId="0" fontId="18" fillId="0" borderId="117" xfId="1" applyBorder="1" applyAlignment="1"/>
    <xf numFmtId="0" fontId="18" fillId="0" borderId="118" xfId="1" applyBorder="1" applyAlignment="1"/>
    <xf numFmtId="0" fontId="12" fillId="0" borderId="6"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51" xfId="0" applyFont="1" applyBorder="1" applyAlignment="1">
      <alignment horizontal="center" vertical="center" wrapText="1"/>
    </xf>
    <xf numFmtId="0" fontId="23" fillId="0" borderId="112" xfId="1" applyFont="1" applyBorder="1" applyAlignment="1">
      <alignment horizontal="center" vertical="center"/>
    </xf>
    <xf numFmtId="0" fontId="30" fillId="0" borderId="58" xfId="1" applyFont="1" applyBorder="1" applyAlignment="1">
      <alignment horizontal="left" vertical="center" wrapText="1"/>
    </xf>
    <xf numFmtId="0" fontId="30" fillId="0" borderId="59" xfId="1" applyFont="1" applyBorder="1" applyAlignment="1">
      <alignment horizontal="left" vertical="center" wrapText="1"/>
    </xf>
    <xf numFmtId="0" fontId="30" fillId="0" borderId="60" xfId="1" applyFont="1" applyBorder="1" applyAlignment="1">
      <alignment horizontal="left" vertical="center" wrapText="1"/>
    </xf>
    <xf numFmtId="0" fontId="7" fillId="0" borderId="120" xfId="0" applyFont="1" applyBorder="1" applyAlignment="1">
      <alignment horizontal="left" vertical="center" wrapText="1"/>
    </xf>
    <xf numFmtId="0" fontId="62" fillId="0" borderId="78" xfId="0" applyFont="1" applyBorder="1" applyAlignment="1">
      <alignment horizontal="center" vertical="center" wrapText="1"/>
    </xf>
    <xf numFmtId="0" fontId="62" fillId="0" borderId="112" xfId="0" applyFont="1" applyBorder="1" applyAlignment="1">
      <alignment horizontal="center" vertical="center" wrapText="1"/>
    </xf>
    <xf numFmtId="0" fontId="62" fillId="0" borderId="103" xfId="0" applyFont="1"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0" fillId="0" borderId="13" xfId="0" applyBorder="1" applyAlignment="1">
      <alignment vertical="center" wrapText="1"/>
    </xf>
    <xf numFmtId="0" fontId="34" fillId="0" borderId="7" xfId="0" applyFont="1" applyBorder="1" applyAlignment="1">
      <alignment horizontal="left" vertical="top" wrapText="1"/>
    </xf>
    <xf numFmtId="0" fontId="7" fillId="0" borderId="7" xfId="0" applyFont="1" applyBorder="1" applyAlignment="1">
      <alignment horizontal="center" vertical="center" wrapText="1"/>
    </xf>
    <xf numFmtId="0" fontId="30" fillId="0" borderId="7" xfId="0" applyFont="1" applyFill="1" applyBorder="1" applyAlignment="1">
      <alignment horizontal="left" vertical="top" wrapText="1"/>
    </xf>
    <xf numFmtId="0" fontId="12" fillId="3" borderId="1" xfId="0" applyFont="1" applyFill="1" applyBorder="1" applyAlignment="1"/>
    <xf numFmtId="0" fontId="2" fillId="0" borderId="2" xfId="0" applyFont="1" applyBorder="1" applyAlignment="1"/>
    <xf numFmtId="0" fontId="2" fillId="0" borderId="1" xfId="0" applyFont="1" applyBorder="1" applyAlignment="1"/>
    <xf numFmtId="0" fontId="7" fillId="0" borderId="78" xfId="0" applyFont="1" applyBorder="1" applyAlignment="1">
      <alignment horizontal="center" vertical="center" wrapText="1"/>
    </xf>
    <xf numFmtId="0" fontId="7" fillId="0" borderId="112" xfId="0" applyFont="1" applyBorder="1" applyAlignment="1">
      <alignment horizontal="center" vertical="center" wrapText="1"/>
    </xf>
    <xf numFmtId="0" fontId="7" fillId="0" borderId="103" xfId="0" applyFont="1" applyBorder="1" applyAlignment="1">
      <alignment horizontal="center" vertical="center" wrapText="1"/>
    </xf>
    <xf numFmtId="0" fontId="30" fillId="0" borderId="7" xfId="0" applyFont="1" applyBorder="1" applyAlignment="1">
      <alignment horizontal="left" vertical="top" wrapText="1"/>
    </xf>
    <xf numFmtId="0" fontId="26" fillId="0" borderId="7" xfId="0" applyFont="1" applyBorder="1" applyAlignment="1">
      <alignment horizontal="left" vertical="top" wrapText="1"/>
    </xf>
    <xf numFmtId="0" fontId="23" fillId="0" borderId="22" xfId="1" applyFont="1" applyBorder="1" applyAlignment="1">
      <alignment horizontal="center" vertical="center"/>
    </xf>
    <xf numFmtId="0" fontId="28" fillId="0" borderId="7" xfId="1" applyFont="1" applyBorder="1" applyAlignment="1">
      <alignment horizontal="center" vertical="center" wrapText="1"/>
    </xf>
    <xf numFmtId="0" fontId="28" fillId="0" borderId="22" xfId="1" applyFont="1" applyBorder="1" applyAlignment="1">
      <alignment horizontal="center" vertical="center" wrapText="1"/>
    </xf>
    <xf numFmtId="0" fontId="28" fillId="0" borderId="21" xfId="1" applyFont="1" applyBorder="1" applyAlignment="1">
      <alignment horizontal="center" vertical="center" wrapText="1"/>
    </xf>
    <xf numFmtId="0" fontId="30" fillId="0" borderId="22" xfId="1" applyFont="1" applyBorder="1" applyAlignment="1">
      <alignment horizontal="left" vertical="center" wrapText="1"/>
    </xf>
    <xf numFmtId="0" fontId="30" fillId="0" borderId="22" xfId="1" applyFont="1" applyBorder="1" applyAlignment="1">
      <alignment horizontal="center" vertical="center"/>
    </xf>
    <xf numFmtId="0" fontId="7" fillId="0" borderId="78" xfId="0" applyFont="1" applyFill="1" applyBorder="1" applyAlignment="1">
      <alignment horizontal="left" vertical="center" wrapText="1"/>
    </xf>
    <xf numFmtId="0" fontId="7" fillId="0" borderId="112" xfId="0" applyFont="1" applyFill="1" applyBorder="1" applyAlignment="1">
      <alignment horizontal="left" vertical="center" wrapText="1"/>
    </xf>
    <xf numFmtId="0" fontId="7" fillId="0" borderId="103" xfId="0" applyFont="1" applyFill="1" applyBorder="1" applyAlignment="1">
      <alignment horizontal="left" vertical="center" wrapText="1"/>
    </xf>
    <xf numFmtId="0" fontId="12" fillId="0" borderId="0" xfId="0" applyFont="1" applyBorder="1" applyAlignment="1">
      <alignment horizontal="center" vertical="center" wrapText="1"/>
    </xf>
    <xf numFmtId="0" fontId="23" fillId="0" borderId="7" xfId="1" applyFont="1" applyBorder="1" applyAlignment="1">
      <alignment horizontal="center" vertical="center"/>
    </xf>
    <xf numFmtId="2" fontId="18" fillId="0" borderId="17" xfId="1" applyNumberFormat="1" applyFont="1" applyBorder="1" applyAlignment="1">
      <alignment horizontal="right"/>
    </xf>
    <xf numFmtId="2" fontId="18" fillId="0" borderId="19" xfId="1" applyNumberFormat="1" applyFont="1" applyBorder="1" applyAlignment="1">
      <alignment horizontal="right"/>
    </xf>
    <xf numFmtId="0" fontId="25" fillId="0" borderId="33" xfId="1" applyFont="1" applyBorder="1" applyAlignment="1">
      <alignment horizontal="left" vertical="center" wrapText="1"/>
    </xf>
    <xf numFmtId="0" fontId="25" fillId="0" borderId="34" xfId="1" applyFont="1" applyBorder="1" applyAlignment="1">
      <alignment horizontal="left" vertical="center" wrapText="1"/>
    </xf>
    <xf numFmtId="0" fontId="25" fillId="0" borderId="35" xfId="1" applyFont="1" applyBorder="1" applyAlignment="1">
      <alignment horizontal="left" vertical="center" wrapText="1"/>
    </xf>
    <xf numFmtId="0" fontId="22" fillId="5" borderId="121" xfId="1" applyFont="1" applyFill="1" applyBorder="1" applyAlignment="1">
      <alignment horizontal="center"/>
    </xf>
    <xf numFmtId="0" fontId="22" fillId="5" borderId="122" xfId="1" applyFont="1" applyFill="1" applyBorder="1" applyAlignment="1">
      <alignment horizontal="center"/>
    </xf>
    <xf numFmtId="0" fontId="30" fillId="0" borderId="22" xfId="1" applyFont="1" applyBorder="1" applyAlignment="1">
      <alignment horizontal="left" vertical="center"/>
    </xf>
    <xf numFmtId="0" fontId="28" fillId="0" borderId="55" xfId="1" applyFont="1" applyBorder="1" applyAlignment="1">
      <alignment horizontal="center" vertical="center" wrapText="1"/>
    </xf>
    <xf numFmtId="0" fontId="28" fillId="0" borderId="123" xfId="1" applyFont="1" applyBorder="1" applyAlignment="1">
      <alignment horizontal="center" vertical="center" wrapText="1"/>
    </xf>
    <xf numFmtId="0" fontId="28" fillId="0" borderId="108" xfId="1" applyFont="1" applyBorder="1" applyAlignment="1">
      <alignment horizontal="center" vertical="center" wrapText="1"/>
    </xf>
    <xf numFmtId="0" fontId="28" fillId="0" borderId="28" xfId="1" applyFont="1" applyBorder="1" applyAlignment="1">
      <alignment horizontal="center" vertical="center" wrapText="1"/>
    </xf>
    <xf numFmtId="0" fontId="28" fillId="0" borderId="0" xfId="1" applyFont="1" applyBorder="1" applyAlignment="1">
      <alignment horizontal="center" vertical="center" wrapText="1"/>
    </xf>
    <xf numFmtId="0" fontId="28" fillId="0" borderId="124" xfId="1" applyFont="1" applyBorder="1" applyAlignment="1">
      <alignment horizontal="center" vertical="center" wrapText="1"/>
    </xf>
    <xf numFmtId="0" fontId="28" fillId="0" borderId="61" xfId="1" applyFont="1" applyBorder="1" applyAlignment="1">
      <alignment horizontal="center" vertical="center" wrapText="1"/>
    </xf>
    <xf numFmtId="0" fontId="28" fillId="0" borderId="125" xfId="1" applyFont="1" applyBorder="1" applyAlignment="1">
      <alignment horizontal="center" vertical="center" wrapText="1"/>
    </xf>
    <xf numFmtId="0" fontId="28" fillId="0" borderId="126" xfId="1" applyFont="1" applyBorder="1" applyAlignment="1">
      <alignment horizontal="center" vertical="center" wrapText="1"/>
    </xf>
    <xf numFmtId="0" fontId="2" fillId="0" borderId="13" xfId="0" applyFont="1" applyBorder="1" applyAlignment="1"/>
    <xf numFmtId="0" fontId="14" fillId="0" borderId="2" xfId="0" applyFont="1" applyBorder="1" applyAlignment="1">
      <alignment horizontal="left"/>
    </xf>
    <xf numFmtId="0" fontId="14" fillId="0" borderId="1" xfId="0" applyFont="1" applyBorder="1" applyAlignment="1">
      <alignment horizontal="left"/>
    </xf>
    <xf numFmtId="0" fontId="14" fillId="0" borderId="13" xfId="0" applyFont="1" applyBorder="1" applyAlignment="1">
      <alignment horizontal="left"/>
    </xf>
    <xf numFmtId="0" fontId="10" fillId="0" borderId="78" xfId="0" applyFont="1" applyBorder="1" applyAlignment="1">
      <alignment horizontal="center"/>
    </xf>
    <xf numFmtId="0" fontId="10" fillId="0" borderId="112" xfId="0" applyFont="1" applyBorder="1" applyAlignment="1">
      <alignment horizontal="center"/>
    </xf>
    <xf numFmtId="0" fontId="10" fillId="0" borderId="103" xfId="0" applyFont="1" applyBorder="1" applyAlignment="1">
      <alignment horizontal="center"/>
    </xf>
    <xf numFmtId="0" fontId="13" fillId="0" borderId="15" xfId="1" applyFont="1" applyBorder="1" applyAlignment="1"/>
    <xf numFmtId="0" fontId="23" fillId="0" borderId="55" xfId="1" applyFont="1" applyBorder="1" applyAlignment="1">
      <alignment horizontal="center" vertical="center"/>
    </xf>
    <xf numFmtId="0" fontId="23" fillId="0" borderId="123" xfId="1" applyFont="1" applyBorder="1" applyAlignment="1">
      <alignment horizontal="center" vertical="center"/>
    </xf>
    <xf numFmtId="0" fontId="23" fillId="0" borderId="108" xfId="1" applyFont="1" applyBorder="1" applyAlignment="1">
      <alignment horizontal="center" vertical="center"/>
    </xf>
    <xf numFmtId="0" fontId="12" fillId="0" borderId="7" xfId="1" applyFont="1" applyBorder="1" applyAlignment="1">
      <alignment horizontal="center" vertical="center" wrapText="1"/>
    </xf>
    <xf numFmtId="0" fontId="18" fillId="0" borderId="17" xfId="1" applyFont="1" applyBorder="1" applyAlignment="1">
      <alignment horizontal="left"/>
    </xf>
    <xf numFmtId="0" fontId="18" fillId="0" borderId="18" xfId="1" applyFont="1" applyBorder="1" applyAlignment="1">
      <alignment horizontal="left"/>
    </xf>
    <xf numFmtId="0" fontId="18" fillId="0" borderId="19" xfId="1" applyFont="1" applyBorder="1" applyAlignment="1">
      <alignment horizontal="left"/>
    </xf>
    <xf numFmtId="0" fontId="23" fillId="0" borderId="21" xfId="1" applyFont="1" applyBorder="1" applyAlignment="1">
      <alignment horizontal="center" vertical="center"/>
    </xf>
    <xf numFmtId="0" fontId="30" fillId="0" borderId="7" xfId="0" applyFont="1" applyBorder="1" applyAlignment="1">
      <alignment horizontal="left" vertical="center" wrapText="1"/>
    </xf>
    <xf numFmtId="0" fontId="0" fillId="0" borderId="7" xfId="0" applyBorder="1" applyAlignment="1">
      <alignment vertical="center"/>
    </xf>
    <xf numFmtId="0" fontId="12" fillId="0" borderId="7" xfId="0" applyFont="1" applyBorder="1" applyAlignment="1">
      <alignment vertical="top" wrapText="1"/>
    </xf>
    <xf numFmtId="0" fontId="0" fillId="0" borderId="7" xfId="0" applyBorder="1" applyAlignment="1">
      <alignment vertical="top" wrapText="1"/>
    </xf>
    <xf numFmtId="1" fontId="12" fillId="0" borderId="7" xfId="0" applyNumberFormat="1" applyFont="1" applyBorder="1" applyAlignment="1">
      <alignment horizontal="center" vertical="center"/>
    </xf>
    <xf numFmtId="0" fontId="0" fillId="0" borderId="7" xfId="0" applyBorder="1" applyAlignment="1">
      <alignment horizontal="center" vertical="center"/>
    </xf>
    <xf numFmtId="0" fontId="12" fillId="0" borderId="7" xfId="0" applyFont="1" applyBorder="1" applyAlignment="1">
      <alignment horizontal="center" vertical="center"/>
    </xf>
    <xf numFmtId="0" fontId="0" fillId="0" borderId="7" xfId="0" applyFont="1" applyBorder="1" applyAlignment="1">
      <alignment horizontal="center" vertical="center"/>
    </xf>
    <xf numFmtId="0" fontId="23" fillId="0" borderId="58" xfId="1" applyFont="1" applyBorder="1" applyAlignment="1">
      <alignment horizontal="center" vertical="center"/>
    </xf>
    <xf numFmtId="0" fontId="23" fillId="0" borderId="59" xfId="1" applyFont="1" applyBorder="1" applyAlignment="1">
      <alignment horizontal="center" vertical="center"/>
    </xf>
    <xf numFmtId="0" fontId="23" fillId="0" borderId="60" xfId="1" applyFont="1" applyBorder="1" applyAlignment="1">
      <alignment horizontal="center" vertical="center"/>
    </xf>
    <xf numFmtId="0" fontId="28" fillId="0" borderId="22" xfId="1" applyFont="1" applyBorder="1" applyAlignment="1">
      <alignment vertical="center" wrapText="1"/>
    </xf>
    <xf numFmtId="0" fontId="28" fillId="0" borderId="62" xfId="1" applyFont="1" applyBorder="1" applyAlignment="1">
      <alignment horizontal="center" vertical="center" wrapText="1"/>
    </xf>
    <xf numFmtId="0" fontId="28" fillId="0" borderId="113" xfId="1" applyFont="1" applyBorder="1" applyAlignment="1">
      <alignment horizontal="center" vertical="center" wrapText="1"/>
    </xf>
    <xf numFmtId="0" fontId="28" fillId="0" borderId="93" xfId="1" applyFont="1" applyBorder="1" applyAlignment="1">
      <alignment horizontal="center" vertical="center" wrapText="1"/>
    </xf>
    <xf numFmtId="0" fontId="28" fillId="0" borderId="96" xfId="1" applyFont="1" applyBorder="1" applyAlignment="1">
      <alignment horizontal="center" vertical="center" wrapText="1"/>
    </xf>
    <xf numFmtId="0" fontId="28" fillId="0" borderId="95" xfId="1" applyFont="1" applyBorder="1" applyAlignment="1">
      <alignment horizontal="center" vertical="center" wrapText="1"/>
    </xf>
    <xf numFmtId="0" fontId="30" fillId="0" borderId="127" xfId="1" applyFont="1" applyBorder="1" applyAlignment="1">
      <alignment horizontal="left" vertical="center" wrapText="1"/>
    </xf>
    <xf numFmtId="0" fontId="30" fillId="0" borderId="111" xfId="1" applyFont="1" applyBorder="1" applyAlignment="1">
      <alignment horizontal="left" vertical="center" wrapText="1"/>
    </xf>
    <xf numFmtId="0" fontId="12" fillId="0" borderId="112" xfId="0" applyFont="1" applyBorder="1" applyAlignment="1">
      <alignment horizontal="center" vertical="center" wrapText="1"/>
    </xf>
    <xf numFmtId="0" fontId="32" fillId="0" borderId="127" xfId="1" applyFont="1" applyBorder="1" applyAlignment="1">
      <alignment horizontal="left" vertical="center" wrapText="1"/>
    </xf>
    <xf numFmtId="0" fontId="32" fillId="0" borderId="111" xfId="1" applyFont="1" applyBorder="1" applyAlignment="1">
      <alignment horizontal="left" vertical="center" wrapText="1"/>
    </xf>
    <xf numFmtId="0" fontId="23" fillId="0" borderId="128" xfId="1" applyFont="1" applyBorder="1" applyAlignment="1">
      <alignment horizontal="center" vertical="center"/>
    </xf>
    <xf numFmtId="0" fontId="28" fillId="0" borderId="7" xfId="1" applyFont="1" applyBorder="1" applyAlignment="1">
      <alignment horizontal="left" vertical="center" wrapText="1"/>
    </xf>
    <xf numFmtId="0" fontId="28" fillId="0" borderId="6" xfId="1" applyFont="1" applyBorder="1" applyAlignment="1">
      <alignment horizontal="center" vertical="center" wrapText="1"/>
    </xf>
    <xf numFmtId="0" fontId="28" fillId="0" borderId="88" xfId="1" applyFont="1" applyBorder="1" applyAlignment="1">
      <alignment horizontal="center" vertical="center" wrapText="1"/>
    </xf>
    <xf numFmtId="0" fontId="28" fillId="0" borderId="51" xfId="1" applyFont="1" applyBorder="1" applyAlignment="1">
      <alignment horizontal="center" vertical="center" wrapText="1"/>
    </xf>
    <xf numFmtId="0" fontId="12" fillId="0" borderId="78" xfId="0" applyFont="1" applyBorder="1" applyAlignment="1">
      <alignment horizontal="left" vertical="top" wrapText="1"/>
    </xf>
    <xf numFmtId="0" fontId="12" fillId="0" borderId="112" xfId="0" applyFont="1" applyBorder="1" applyAlignment="1">
      <alignment horizontal="left" vertical="top" wrapText="1"/>
    </xf>
    <xf numFmtId="0" fontId="12" fillId="0" borderId="103" xfId="0" applyFont="1" applyBorder="1" applyAlignment="1">
      <alignment horizontal="left" vertical="top" wrapText="1"/>
    </xf>
    <xf numFmtId="0" fontId="28" fillId="0" borderId="78" xfId="1" applyFont="1" applyBorder="1" applyAlignment="1">
      <alignment horizontal="left" vertical="center" wrapText="1"/>
    </xf>
    <xf numFmtId="0" fontId="28" fillId="0" borderId="112" xfId="1" applyFont="1" applyBorder="1" applyAlignment="1">
      <alignment horizontal="left" vertical="center" wrapText="1"/>
    </xf>
    <xf numFmtId="0" fontId="28" fillId="0" borderId="103" xfId="1" applyFont="1" applyBorder="1" applyAlignment="1">
      <alignment horizontal="left" vertical="center" wrapText="1"/>
    </xf>
    <xf numFmtId="0" fontId="38" fillId="0" borderId="78" xfId="0" applyFont="1" applyBorder="1" applyAlignment="1">
      <alignment horizontal="left" vertical="top" wrapText="1"/>
    </xf>
    <xf numFmtId="0" fontId="38" fillId="0" borderId="112" xfId="0" applyFont="1" applyBorder="1" applyAlignment="1">
      <alignment horizontal="left" vertical="top" wrapText="1"/>
    </xf>
    <xf numFmtId="0" fontId="38" fillId="0" borderId="103" xfId="0" applyFont="1" applyBorder="1" applyAlignment="1">
      <alignment horizontal="left" vertical="top" wrapText="1"/>
    </xf>
    <xf numFmtId="0" fontId="12" fillId="3" borderId="13" xfId="0" applyFont="1" applyFill="1" applyBorder="1" applyAlignment="1"/>
    <xf numFmtId="0" fontId="12" fillId="0" borderId="6" xfId="0" applyFont="1" applyFill="1" applyBorder="1" applyAlignment="1">
      <alignment horizontal="center" vertical="center"/>
    </xf>
    <xf numFmtId="0" fontId="12" fillId="0" borderId="88" xfId="0" applyFont="1" applyFill="1" applyBorder="1" applyAlignment="1">
      <alignment horizontal="center" vertical="center"/>
    </xf>
    <xf numFmtId="0" fontId="12" fillId="0" borderId="51" xfId="0" applyFont="1" applyFill="1" applyBorder="1" applyAlignment="1">
      <alignment horizontal="center" vertical="center"/>
    </xf>
    <xf numFmtId="49" fontId="10" fillId="0" borderId="6" xfId="0" applyNumberFormat="1" applyFont="1" applyBorder="1" applyAlignment="1">
      <alignment horizontal="center" vertical="center"/>
    </xf>
    <xf numFmtId="49" fontId="10" fillId="0" borderId="88" xfId="0" applyNumberFormat="1" applyFont="1" applyBorder="1" applyAlignment="1">
      <alignment horizontal="center" vertical="center"/>
    </xf>
    <xf numFmtId="49" fontId="10" fillId="0" borderId="51" xfId="0" applyNumberFormat="1" applyFont="1" applyBorder="1" applyAlignment="1">
      <alignment horizontal="center" vertical="center"/>
    </xf>
    <xf numFmtId="49" fontId="10" fillId="0" borderId="11"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88" xfId="0" applyFont="1" applyBorder="1" applyAlignment="1">
      <alignment horizontal="center" vertical="center"/>
    </xf>
    <xf numFmtId="0" fontId="12" fillId="0" borderId="11" xfId="0" applyFont="1" applyBorder="1" applyAlignment="1">
      <alignment horizontal="center" vertical="center"/>
    </xf>
    <xf numFmtId="16" fontId="10" fillId="0" borderId="6" xfId="0" applyNumberFormat="1" applyFont="1" applyBorder="1" applyAlignment="1">
      <alignment horizontal="center" vertical="center"/>
    </xf>
    <xf numFmtId="16" fontId="10" fillId="0" borderId="88" xfId="0" applyNumberFormat="1" applyFont="1" applyBorder="1" applyAlignment="1">
      <alignment horizontal="center" vertical="center"/>
    </xf>
    <xf numFmtId="16" fontId="10" fillId="0" borderId="51" xfId="0" applyNumberFormat="1" applyFont="1" applyBorder="1" applyAlignment="1">
      <alignment horizontal="center" vertical="center"/>
    </xf>
    <xf numFmtId="49" fontId="10" fillId="0" borderId="7" xfId="0" applyNumberFormat="1" applyFont="1" applyBorder="1" applyAlignment="1">
      <alignment horizontal="center" vertical="center"/>
    </xf>
    <xf numFmtId="0" fontId="12" fillId="0" borderId="6" xfId="0" applyFont="1" applyFill="1" applyBorder="1" applyAlignment="1">
      <alignment horizontal="left" vertical="center" wrapText="1"/>
    </xf>
    <xf numFmtId="0" fontId="12" fillId="0" borderId="88"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51" xfId="0" applyFont="1" applyBorder="1" applyAlignment="1">
      <alignment horizontal="center" vertical="center"/>
    </xf>
    <xf numFmtId="0" fontId="10" fillId="0" borderId="78" xfId="0" applyFont="1" applyBorder="1" applyAlignment="1">
      <alignment horizontal="left" vertical="center" wrapText="1"/>
    </xf>
    <xf numFmtId="0" fontId="10" fillId="0" borderId="112" xfId="0" applyFont="1" applyBorder="1" applyAlignment="1">
      <alignment horizontal="left" vertical="center" wrapText="1"/>
    </xf>
    <xf numFmtId="0" fontId="10" fillId="0" borderId="103" xfId="0" applyFont="1" applyBorder="1" applyAlignment="1">
      <alignment horizontal="left" vertical="center" wrapText="1"/>
    </xf>
    <xf numFmtId="0" fontId="14" fillId="0" borderId="62" xfId="0" applyFont="1" applyBorder="1" applyAlignment="1">
      <alignment horizontal="left" vertical="center" wrapText="1"/>
    </xf>
    <xf numFmtId="0" fontId="14" fillId="0" borderId="113" xfId="0" applyFont="1" applyBorder="1" applyAlignment="1">
      <alignment horizontal="left" vertical="center" wrapText="1"/>
    </xf>
    <xf numFmtId="0" fontId="14" fillId="0" borderId="93" xfId="0" applyFont="1" applyBorder="1" applyAlignment="1">
      <alignment horizontal="left" vertical="center" wrapText="1"/>
    </xf>
    <xf numFmtId="0" fontId="14" fillId="0" borderId="96" xfId="0" applyFont="1" applyBorder="1" applyAlignment="1">
      <alignment horizontal="left" vertical="center" wrapText="1"/>
    </xf>
    <xf numFmtId="0" fontId="14" fillId="0" borderId="0" xfId="0" applyFont="1" applyBorder="1" applyAlignment="1">
      <alignment horizontal="left" vertical="center" wrapText="1"/>
    </xf>
    <xf numFmtId="0" fontId="14" fillId="0" borderId="95" xfId="0" applyFont="1" applyBorder="1" applyAlignment="1">
      <alignment horizontal="left" vertical="center" wrapText="1"/>
    </xf>
    <xf numFmtId="0" fontId="14" fillId="0" borderId="114" xfId="0" applyFont="1" applyBorder="1" applyAlignment="1">
      <alignment horizontal="left" vertical="center" wrapText="1"/>
    </xf>
    <xf numFmtId="0" fontId="14" fillId="0" borderId="104" xfId="0" applyFont="1" applyBorder="1" applyAlignment="1">
      <alignment horizontal="left" vertical="center" wrapText="1"/>
    </xf>
    <xf numFmtId="0" fontId="14" fillId="0" borderId="115" xfId="0" applyFont="1" applyBorder="1" applyAlignment="1">
      <alignment horizontal="left" vertical="center" wrapText="1"/>
    </xf>
    <xf numFmtId="0" fontId="7" fillId="0" borderId="51" xfId="0" applyFont="1" applyBorder="1" applyAlignment="1">
      <alignment horizontal="center" vertical="center" wrapText="1"/>
    </xf>
    <xf numFmtId="0" fontId="10" fillId="3" borderId="78" xfId="0" applyFont="1" applyFill="1" applyBorder="1" applyAlignment="1">
      <alignment horizontal="center"/>
    </xf>
    <xf numFmtId="0" fontId="10" fillId="3" borderId="103" xfId="0" applyFont="1" applyFill="1" applyBorder="1" applyAlignment="1">
      <alignment horizontal="center"/>
    </xf>
    <xf numFmtId="0" fontId="12" fillId="0" borderId="7" xfId="0" applyFont="1" applyFill="1" applyBorder="1" applyAlignment="1">
      <alignment horizontal="center" vertical="center"/>
    </xf>
    <xf numFmtId="0" fontId="7" fillId="0" borderId="62" xfId="0" applyFont="1" applyBorder="1" applyAlignment="1">
      <alignment horizontal="center" vertical="center" wrapText="1"/>
    </xf>
    <xf numFmtId="0" fontId="7" fillId="0" borderId="78" xfId="0" applyFont="1" applyFill="1" applyBorder="1" applyAlignment="1">
      <alignment horizontal="left" vertical="top" wrapText="1"/>
    </xf>
    <xf numFmtId="0" fontId="7" fillId="0" borderId="112" xfId="0" applyFont="1" applyFill="1" applyBorder="1" applyAlignment="1">
      <alignment horizontal="left" vertical="top" wrapText="1"/>
    </xf>
    <xf numFmtId="0" fontId="7" fillId="0" borderId="103" xfId="0" applyFont="1" applyFill="1" applyBorder="1" applyAlignment="1">
      <alignment horizontal="left" vertical="top" wrapText="1"/>
    </xf>
    <xf numFmtId="0" fontId="7" fillId="0" borderId="62" xfId="0" applyFont="1" applyFill="1" applyBorder="1" applyAlignment="1">
      <alignment horizontal="left" vertical="top" wrapText="1"/>
    </xf>
    <xf numFmtId="0" fontId="0" fillId="0" borderId="113" xfId="0" applyFill="1" applyBorder="1" applyAlignment="1">
      <alignment horizontal="left" vertical="top" wrapText="1"/>
    </xf>
    <xf numFmtId="0" fontId="0" fillId="0" borderId="93" xfId="0" applyFill="1" applyBorder="1" applyAlignment="1">
      <alignment horizontal="left" vertical="top" wrapText="1"/>
    </xf>
    <xf numFmtId="0" fontId="14" fillId="0" borderId="7" xfId="0" applyFont="1" applyBorder="1" applyAlignment="1">
      <alignment horizontal="left" vertical="center" wrapText="1"/>
    </xf>
    <xf numFmtId="0" fontId="43" fillId="0" borderId="62" xfId="0" applyFont="1" applyBorder="1" applyAlignment="1">
      <alignment horizontal="center" vertical="center" shrinkToFit="1"/>
    </xf>
    <xf numFmtId="0" fontId="43" fillId="0" borderId="113" xfId="0" applyFont="1" applyBorder="1" applyAlignment="1">
      <alignment horizontal="center" vertical="center" shrinkToFit="1"/>
    </xf>
    <xf numFmtId="0" fontId="43" fillId="0" borderId="93" xfId="0" applyFont="1" applyBorder="1" applyAlignment="1">
      <alignment horizontal="center" vertical="center" shrinkToFit="1"/>
    </xf>
    <xf numFmtId="0" fontId="43" fillId="0" borderId="114"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15" xfId="0" applyFont="1" applyBorder="1" applyAlignment="1">
      <alignment horizontal="center" vertical="center" shrinkToFit="1"/>
    </xf>
    <xf numFmtId="0" fontId="43" fillId="0" borderId="78" xfId="0" applyFont="1" applyBorder="1" applyAlignment="1">
      <alignment shrinkToFit="1"/>
    </xf>
    <xf numFmtId="0" fontId="43" fillId="0" borderId="112" xfId="0" applyFont="1" applyBorder="1" applyAlignment="1">
      <alignment shrinkToFit="1"/>
    </xf>
    <xf numFmtId="0" fontId="43" fillId="0" borderId="103" xfId="0" applyFont="1" applyBorder="1" applyAlignment="1">
      <alignment shrinkToFit="1"/>
    </xf>
    <xf numFmtId="0" fontId="11" fillId="3" borderId="1" xfId="0" applyFont="1" applyFill="1" applyBorder="1" applyAlignment="1">
      <alignment horizontal="center"/>
    </xf>
    <xf numFmtId="0" fontId="0" fillId="0" borderId="2" xfId="0" applyBorder="1" applyAlignment="1">
      <alignment horizontal="left" wrapText="1"/>
    </xf>
    <xf numFmtId="0" fontId="0" fillId="0" borderId="1" xfId="0" applyBorder="1" applyAlignment="1">
      <alignment horizontal="left" wrapText="1"/>
    </xf>
    <xf numFmtId="0" fontId="0" fillId="0" borderId="13" xfId="0" applyBorder="1" applyAlignment="1">
      <alignment horizontal="left" wrapText="1"/>
    </xf>
    <xf numFmtId="4" fontId="0" fillId="0" borderId="56" xfId="0" applyNumberFormat="1" applyBorder="1" applyAlignment="1">
      <alignment vertical="center"/>
    </xf>
    <xf numFmtId="0" fontId="0" fillId="0" borderId="92" xfId="0" applyBorder="1" applyAlignment="1">
      <alignment vertical="center"/>
    </xf>
    <xf numFmtId="14" fontId="0" fillId="0" borderId="2" xfId="0" applyNumberFormat="1" applyBorder="1" applyAlignment="1">
      <alignment horizontal="left"/>
    </xf>
    <xf numFmtId="14" fontId="0" fillId="0" borderId="1" xfId="0" applyNumberFormat="1" applyBorder="1" applyAlignment="1">
      <alignment horizontal="left"/>
    </xf>
    <xf numFmtId="14" fontId="0" fillId="0" borderId="13" xfId="0" applyNumberFormat="1" applyBorder="1" applyAlignment="1">
      <alignment horizontal="left"/>
    </xf>
    <xf numFmtId="0" fontId="0" fillId="0" borderId="116" xfId="0" applyBorder="1" applyAlignment="1"/>
    <xf numFmtId="4" fontId="0" fillId="0" borderId="2" xfId="0" applyNumberFormat="1" applyBorder="1" applyAlignment="1">
      <alignment vertical="center"/>
    </xf>
    <xf numFmtId="0" fontId="0" fillId="0" borderId="13" xfId="0" applyBorder="1" applyAlignment="1">
      <alignment vertical="center"/>
    </xf>
    <xf numFmtId="0" fontId="43" fillId="0" borderId="78" xfId="0" applyFont="1" applyBorder="1" applyAlignment="1">
      <alignment horizontal="center" vertical="center" shrinkToFit="1"/>
    </xf>
    <xf numFmtId="0" fontId="43" fillId="0" borderId="112" xfId="0" applyFont="1" applyBorder="1" applyAlignment="1">
      <alignment horizontal="center" vertical="center" shrinkToFit="1"/>
    </xf>
    <xf numFmtId="0" fontId="43" fillId="0" borderId="103" xfId="0" applyFont="1" applyBorder="1" applyAlignment="1">
      <alignment horizontal="center" vertical="center" shrinkToFit="1"/>
    </xf>
    <xf numFmtId="0" fontId="7" fillId="0" borderId="2" xfId="0" applyFont="1" applyBorder="1" applyAlignment="1">
      <alignment horizontal="left" vertical="center" wrapText="1"/>
    </xf>
    <xf numFmtId="0" fontId="0" fillId="0" borderId="2" xfId="0" applyBorder="1" applyAlignment="1">
      <alignment horizontal="left"/>
    </xf>
    <xf numFmtId="0" fontId="0" fillId="0" borderId="1" xfId="0" applyBorder="1" applyAlignment="1">
      <alignment horizontal="left"/>
    </xf>
    <xf numFmtId="0" fontId="10" fillId="0" borderId="74" xfId="0" applyFont="1" applyBorder="1" applyAlignment="1">
      <alignment horizontal="center"/>
    </xf>
    <xf numFmtId="0" fontId="12" fillId="0" borderId="78" xfId="0" applyFont="1" applyBorder="1" applyAlignment="1">
      <alignment horizontal="right"/>
    </xf>
    <xf numFmtId="0" fontId="12" fillId="0" borderId="103" xfId="0" applyFont="1" applyBorder="1" applyAlignment="1">
      <alignment horizontal="right"/>
    </xf>
    <xf numFmtId="0" fontId="43" fillId="0" borderId="7" xfId="0" applyFont="1" applyBorder="1" applyAlignment="1">
      <alignment horizontal="center" vertical="center" wrapText="1" shrinkToFit="1"/>
    </xf>
    <xf numFmtId="0" fontId="43" fillId="0" borderId="62" xfId="0" applyFont="1" applyBorder="1" applyAlignment="1">
      <alignment horizontal="center" vertical="center" wrapText="1" shrinkToFit="1"/>
    </xf>
    <xf numFmtId="0" fontId="43" fillId="0" borderId="113" xfId="0" applyFont="1" applyBorder="1" applyAlignment="1">
      <alignment horizontal="center" vertical="center" wrapText="1" shrinkToFit="1"/>
    </xf>
    <xf numFmtId="0" fontId="43" fillId="0" borderId="93" xfId="0" applyFont="1" applyBorder="1" applyAlignment="1">
      <alignment horizontal="center" vertical="center" wrapText="1" shrinkToFit="1"/>
    </xf>
    <xf numFmtId="0" fontId="43" fillId="0" borderId="114" xfId="0" applyFont="1" applyBorder="1" applyAlignment="1">
      <alignment horizontal="center" vertical="center" wrapText="1" shrinkToFit="1"/>
    </xf>
    <xf numFmtId="0" fontId="43" fillId="0" borderId="104" xfId="0" applyFont="1" applyBorder="1" applyAlignment="1">
      <alignment horizontal="center" vertical="center" wrapText="1" shrinkToFit="1"/>
    </xf>
    <xf numFmtId="0" fontId="43" fillId="0" borderId="115" xfId="0" applyFont="1" applyBorder="1" applyAlignment="1">
      <alignment horizontal="center" vertical="center" wrapText="1" shrinkToFit="1"/>
    </xf>
    <xf numFmtId="0" fontId="43" fillId="0" borderId="96" xfId="0" applyFont="1" applyBorder="1" applyAlignment="1">
      <alignment horizontal="center" vertical="center" wrapText="1" shrinkToFit="1"/>
    </xf>
    <xf numFmtId="0" fontId="43" fillId="0" borderId="0" xfId="0" applyFont="1" applyBorder="1" applyAlignment="1">
      <alignment horizontal="center" vertical="center" wrapText="1" shrinkToFit="1"/>
    </xf>
    <xf numFmtId="0" fontId="43" fillId="0" borderId="95" xfId="0" applyFont="1" applyBorder="1" applyAlignment="1">
      <alignment horizontal="center" vertical="center" wrapText="1" shrinkToFit="1"/>
    </xf>
    <xf numFmtId="0" fontId="43" fillId="0" borderId="78" xfId="0" applyFont="1" applyBorder="1" applyAlignment="1">
      <alignment horizontal="left" shrinkToFit="1"/>
    </xf>
    <xf numFmtId="0" fontId="43" fillId="0" borderId="112" xfId="0" applyFont="1" applyBorder="1" applyAlignment="1">
      <alignment horizontal="left" shrinkToFit="1"/>
    </xf>
    <xf numFmtId="0" fontId="43" fillId="0" borderId="103" xfId="0" applyFont="1" applyBorder="1" applyAlignment="1">
      <alignment horizontal="left" shrinkToFit="1"/>
    </xf>
    <xf numFmtId="49" fontId="12" fillId="0" borderId="6" xfId="0" applyNumberFormat="1" applyFont="1" applyBorder="1" applyAlignment="1">
      <alignment horizontal="center" vertical="center"/>
    </xf>
    <xf numFmtId="49" fontId="12" fillId="0" borderId="51" xfId="0" applyNumberFormat="1" applyFont="1" applyBorder="1" applyAlignment="1">
      <alignment horizontal="center" vertical="center"/>
    </xf>
    <xf numFmtId="0" fontId="12" fillId="0" borderId="62" xfId="0" applyFont="1" applyBorder="1" applyAlignment="1">
      <alignment vertical="center" wrapText="1"/>
    </xf>
    <xf numFmtId="0" fontId="12" fillId="0" borderId="93" xfId="0" applyFont="1" applyBorder="1" applyAlignment="1">
      <alignment vertical="center" wrapText="1"/>
    </xf>
    <xf numFmtId="0" fontId="12" fillId="0" borderId="96" xfId="0" applyFont="1" applyBorder="1" applyAlignment="1">
      <alignment vertical="center" wrapText="1"/>
    </xf>
    <xf numFmtId="0" fontId="12" fillId="0" borderId="95" xfId="0" applyFont="1" applyBorder="1" applyAlignment="1">
      <alignment vertical="center" wrapText="1"/>
    </xf>
    <xf numFmtId="0" fontId="12" fillId="0" borderId="114" xfId="0" applyFont="1" applyBorder="1" applyAlignment="1">
      <alignment vertical="center" wrapText="1"/>
    </xf>
    <xf numFmtId="0" fontId="12" fillId="0" borderId="115" xfId="0" applyFont="1" applyBorder="1" applyAlignment="1">
      <alignment vertical="center" wrapText="1"/>
    </xf>
    <xf numFmtId="0" fontId="10" fillId="0" borderId="78" xfId="0" applyFont="1" applyBorder="1" applyAlignment="1">
      <alignment horizontal="center" vertical="center" wrapText="1"/>
    </xf>
    <xf numFmtId="0" fontId="10" fillId="0" borderId="103" xfId="0" applyFont="1" applyBorder="1" applyAlignment="1">
      <alignment horizontal="center" vertical="center" wrapText="1"/>
    </xf>
    <xf numFmtId="0" fontId="12" fillId="0" borderId="78" xfId="0" applyFont="1" applyBorder="1" applyAlignment="1">
      <alignment horizontal="center"/>
    </xf>
    <xf numFmtId="0" fontId="12" fillId="0" borderId="103" xfId="0" applyFont="1" applyBorder="1" applyAlignment="1">
      <alignment horizontal="center"/>
    </xf>
    <xf numFmtId="0" fontId="12" fillId="0" borderId="135" xfId="0" applyFont="1" applyBorder="1" applyAlignment="1">
      <alignment horizontal="right"/>
    </xf>
    <xf numFmtId="0" fontId="12" fillId="0" borderId="172" xfId="0" applyFont="1" applyBorder="1" applyAlignment="1">
      <alignment horizontal="right"/>
    </xf>
    <xf numFmtId="0" fontId="7" fillId="0" borderId="129" xfId="0" applyFont="1" applyBorder="1" applyAlignment="1">
      <alignment horizontal="lef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13" xfId="0" applyFont="1" applyBorder="1" applyAlignment="1">
      <alignment vertical="center" wrapText="1"/>
    </xf>
    <xf numFmtId="0" fontId="34" fillId="0" borderId="129" xfId="0" applyFont="1" applyBorder="1" applyAlignment="1">
      <alignment horizontal="left" vertical="center" wrapText="1"/>
    </xf>
    <xf numFmtId="0" fontId="7" fillId="0" borderId="12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34" fillId="0" borderId="129"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3" xfId="0" applyFont="1" applyBorder="1" applyAlignment="1">
      <alignment horizontal="center" vertical="center" wrapText="1"/>
    </xf>
    <xf numFmtId="0" fontId="10" fillId="0" borderId="7" xfId="0" applyFont="1" applyBorder="1" applyAlignment="1">
      <alignment horizontal="center" vertical="center" wrapText="1"/>
    </xf>
    <xf numFmtId="4" fontId="0" fillId="0" borderId="2" xfId="0" applyNumberFormat="1" applyBorder="1" applyAlignment="1"/>
    <xf numFmtId="4" fontId="0" fillId="0" borderId="13" xfId="0" applyNumberFormat="1" applyBorder="1" applyAlignment="1"/>
    <xf numFmtId="4" fontId="0" fillId="0" borderId="56" xfId="0" applyNumberFormat="1" applyBorder="1" applyAlignment="1"/>
    <xf numFmtId="4" fontId="0" fillId="0" borderId="92" xfId="0" applyNumberFormat="1" applyBorder="1" applyAlignment="1"/>
    <xf numFmtId="0" fontId="10" fillId="0" borderId="130" xfId="0" applyFont="1" applyBorder="1" applyAlignment="1">
      <alignment horizontal="center"/>
    </xf>
    <xf numFmtId="0" fontId="10" fillId="0" borderId="131" xfId="0" applyFont="1" applyBorder="1" applyAlignment="1">
      <alignment horizontal="center"/>
    </xf>
    <xf numFmtId="0" fontId="12" fillId="0" borderId="7" xfId="0" applyFont="1" applyBorder="1" applyAlignment="1">
      <alignment horizontal="left" vertical="center"/>
    </xf>
    <xf numFmtId="0" fontId="28" fillId="0" borderId="132" xfId="1" applyFont="1" applyBorder="1" applyAlignment="1">
      <alignment horizontal="right"/>
    </xf>
    <xf numFmtId="0" fontId="28" fillId="0" borderId="60" xfId="1" applyFont="1" applyBorder="1" applyAlignment="1">
      <alignment horizontal="right"/>
    </xf>
    <xf numFmtId="0" fontId="28" fillId="0" borderId="81" xfId="1" applyFont="1" applyBorder="1" applyAlignment="1">
      <alignment horizontal="right"/>
    </xf>
    <xf numFmtId="0" fontId="12" fillId="0" borderId="78" xfId="0" applyFont="1" applyBorder="1" applyAlignment="1">
      <alignment horizontal="center" vertical="center"/>
    </xf>
    <xf numFmtId="0" fontId="12" fillId="0" borderId="103" xfId="0" applyFont="1" applyBorder="1" applyAlignment="1">
      <alignment horizontal="center" vertical="center"/>
    </xf>
    <xf numFmtId="0" fontId="12" fillId="0" borderId="78" xfId="0" applyFont="1" applyFill="1" applyBorder="1" applyAlignment="1">
      <alignment horizontal="center" vertical="center" wrapText="1"/>
    </xf>
    <xf numFmtId="0" fontId="12" fillId="0" borderId="103" xfId="0" applyFont="1" applyFill="1" applyBorder="1" applyAlignment="1">
      <alignment horizontal="center" vertical="center" wrapText="1"/>
    </xf>
    <xf numFmtId="0" fontId="12" fillId="0" borderId="78" xfId="0" applyFont="1" applyFill="1" applyBorder="1" applyAlignment="1">
      <alignment horizontal="center" wrapText="1"/>
    </xf>
    <xf numFmtId="0" fontId="12" fillId="0" borderId="103" xfId="0" applyFont="1" applyFill="1" applyBorder="1" applyAlignment="1">
      <alignment horizontal="center" wrapText="1"/>
    </xf>
    <xf numFmtId="0" fontId="0" fillId="0" borderId="56" xfId="0" applyBorder="1" applyAlignment="1">
      <alignment vertical="center" wrapText="1"/>
    </xf>
    <xf numFmtId="0" fontId="0" fillId="0" borderId="94" xfId="0" applyBorder="1" applyAlignment="1">
      <alignment vertical="center" wrapText="1"/>
    </xf>
    <xf numFmtId="0" fontId="0" fillId="0" borderId="92" xfId="0" applyBorder="1" applyAlignment="1">
      <alignment vertical="center" wrapText="1"/>
    </xf>
    <xf numFmtId="0" fontId="34" fillId="0" borderId="71" xfId="0" applyFont="1" applyBorder="1" applyAlignment="1">
      <alignment horizontal="center" vertical="center" wrapText="1"/>
    </xf>
    <xf numFmtId="0" fontId="34" fillId="0" borderId="89" xfId="0" applyFont="1" applyBorder="1" applyAlignment="1">
      <alignment horizontal="center" vertical="center" wrapText="1"/>
    </xf>
    <xf numFmtId="0" fontId="5" fillId="0" borderId="7" xfId="0" applyFont="1" applyBorder="1" applyAlignment="1">
      <alignment horizontal="left" vertical="center" wrapText="1"/>
    </xf>
    <xf numFmtId="0" fontId="5" fillId="0" borderId="77" xfId="0" applyFont="1" applyBorder="1" applyAlignment="1">
      <alignment horizontal="left" vertical="center" wrapText="1"/>
    </xf>
    <xf numFmtId="0" fontId="5" fillId="0" borderId="74" xfId="0" applyFont="1" applyBorder="1" applyAlignment="1">
      <alignment horizontal="left" vertical="center" wrapText="1"/>
    </xf>
    <xf numFmtId="0" fontId="5" fillId="0" borderId="75" xfId="0" applyFont="1" applyBorder="1" applyAlignment="1">
      <alignment horizontal="left" vertical="center" wrapText="1"/>
    </xf>
    <xf numFmtId="0" fontId="0" fillId="0" borderId="2" xfId="0" applyFill="1" applyBorder="1" applyAlignment="1">
      <alignment horizontal="left"/>
    </xf>
    <xf numFmtId="0" fontId="0" fillId="0" borderId="1" xfId="0" applyFill="1" applyBorder="1" applyAlignment="1">
      <alignment horizontal="left"/>
    </xf>
    <xf numFmtId="0" fontId="0" fillId="0" borderId="13" xfId="0" applyFill="1" applyBorder="1" applyAlignment="1">
      <alignment horizontal="left"/>
    </xf>
    <xf numFmtId="0" fontId="0" fillId="0" borderId="2" xfId="0" applyFill="1" applyBorder="1" applyAlignment="1">
      <alignment horizontal="left" wrapText="1"/>
    </xf>
    <xf numFmtId="0" fontId="0" fillId="0" borderId="1" xfId="0" applyFill="1" applyBorder="1" applyAlignment="1">
      <alignment horizontal="left" wrapText="1"/>
    </xf>
    <xf numFmtId="0" fontId="0" fillId="0" borderId="13" xfId="0" applyFill="1" applyBorder="1" applyAlignment="1">
      <alignment horizontal="left" wrapText="1"/>
    </xf>
    <xf numFmtId="0" fontId="0" fillId="0" borderId="137" xfId="0" applyBorder="1" applyAlignment="1"/>
    <xf numFmtId="0" fontId="0" fillId="0" borderId="138" xfId="0" applyBorder="1" applyAlignment="1"/>
    <xf numFmtId="0" fontId="0" fillId="0" borderId="139" xfId="0" applyBorder="1" applyAlignment="1"/>
    <xf numFmtId="0" fontId="5" fillId="0" borderId="2" xfId="0" applyFont="1" applyBorder="1" applyAlignment="1"/>
    <xf numFmtId="0" fontId="5" fillId="0" borderId="1" xfId="0" applyFont="1" applyBorder="1" applyAlignment="1"/>
    <xf numFmtId="0" fontId="5" fillId="0" borderId="13" xfId="0" applyFont="1" applyBorder="1" applyAlignment="1"/>
    <xf numFmtId="0" fontId="0" fillId="0" borderId="92" xfId="0" applyBorder="1" applyAlignment="1"/>
    <xf numFmtId="0" fontId="10" fillId="3" borderId="133" xfId="0" applyFont="1" applyFill="1" applyBorder="1" applyAlignment="1">
      <alignment horizontal="center" vertical="center"/>
    </xf>
    <xf numFmtId="0" fontId="10" fillId="3" borderId="105" xfId="0" applyFont="1" applyFill="1" applyBorder="1" applyAlignment="1">
      <alignment horizontal="center" vertical="center"/>
    </xf>
    <xf numFmtId="0" fontId="10" fillId="3" borderId="56" xfId="0" applyFont="1" applyFill="1" applyBorder="1" applyAlignment="1">
      <alignment horizontal="center" vertical="center"/>
    </xf>
    <xf numFmtId="0" fontId="10" fillId="3" borderId="71" xfId="0" applyFont="1" applyFill="1" applyBorder="1" applyAlignment="1">
      <alignment horizontal="center" vertical="center"/>
    </xf>
    <xf numFmtId="0" fontId="10" fillId="3" borderId="89" xfId="0" applyFont="1" applyFill="1" applyBorder="1" applyAlignment="1">
      <alignment horizontal="center" vertical="center"/>
    </xf>
    <xf numFmtId="0" fontId="10" fillId="3" borderId="12" xfId="0" applyFont="1" applyFill="1" applyBorder="1" applyAlignment="1">
      <alignment horizontal="center" vertical="center"/>
    </xf>
    <xf numFmtId="0" fontId="28" fillId="0" borderId="134" xfId="1" applyFont="1" applyBorder="1" applyAlignment="1">
      <alignment horizontal="right"/>
    </xf>
    <xf numFmtId="0" fontId="28" fillId="0" borderId="108" xfId="1" applyFont="1" applyBorder="1" applyAlignment="1">
      <alignment horizontal="right"/>
    </xf>
    <xf numFmtId="0" fontId="28" fillId="0" borderId="7" xfId="1" applyFont="1" applyBorder="1" applyAlignment="1">
      <alignment horizontal="right"/>
    </xf>
    <xf numFmtId="0" fontId="28" fillId="0" borderId="135" xfId="1" applyFont="1" applyBorder="1" applyAlignment="1">
      <alignment horizontal="right"/>
    </xf>
    <xf numFmtId="0" fontId="28" fillId="0" borderId="136" xfId="1" applyFont="1" applyBorder="1" applyAlignment="1">
      <alignment horizontal="right"/>
    </xf>
    <xf numFmtId="0" fontId="7" fillId="0" borderId="7" xfId="0" applyFont="1" applyBorder="1" applyAlignment="1">
      <alignment horizontal="left" vertical="center" wrapText="1"/>
    </xf>
    <xf numFmtId="0" fontId="12" fillId="0" borderId="78" xfId="0" applyFont="1" applyBorder="1" applyAlignment="1">
      <alignment horizontal="left" vertical="center"/>
    </xf>
    <xf numFmtId="0" fontId="12" fillId="0" borderId="112" xfId="0" applyFont="1" applyBorder="1" applyAlignment="1">
      <alignment horizontal="left" vertical="center"/>
    </xf>
    <xf numFmtId="0" fontId="12" fillId="0" borderId="103" xfId="0" applyFont="1" applyBorder="1" applyAlignment="1">
      <alignment horizontal="left" vertical="center"/>
    </xf>
    <xf numFmtId="4" fontId="0" fillId="0" borderId="76" xfId="0" applyNumberFormat="1" applyBorder="1" applyAlignment="1"/>
    <xf numFmtId="4" fontId="0" fillId="0" borderId="77" xfId="0" applyNumberFormat="1" applyBorder="1" applyAlignment="1"/>
    <xf numFmtId="0" fontId="0" fillId="0" borderId="77" xfId="0" applyBorder="1" applyAlignment="1"/>
    <xf numFmtId="4" fontId="0" fillId="0" borderId="140" xfId="0" applyNumberFormat="1" applyBorder="1" applyAlignment="1"/>
    <xf numFmtId="0" fontId="0" fillId="0" borderId="106" xfId="0" applyBorder="1" applyAlignment="1"/>
    <xf numFmtId="0" fontId="10" fillId="0" borderId="112" xfId="0" applyFont="1" applyBorder="1" applyAlignment="1">
      <alignment horizontal="center" vertical="center" wrapText="1"/>
    </xf>
    <xf numFmtId="0" fontId="39" fillId="0" borderId="7" xfId="0" applyFont="1" applyBorder="1" applyAlignment="1">
      <alignment horizontal="center" vertical="center" wrapText="1"/>
    </xf>
    <xf numFmtId="0" fontId="12" fillId="0" borderId="78" xfId="0" applyFont="1" applyBorder="1" applyAlignment="1">
      <alignment horizontal="left"/>
    </xf>
    <xf numFmtId="0" fontId="12" fillId="0" borderId="112" xfId="0" applyFont="1" applyBorder="1" applyAlignment="1">
      <alignment horizontal="left"/>
    </xf>
    <xf numFmtId="0" fontId="12" fillId="0" borderId="103" xfId="0" applyFont="1" applyBorder="1" applyAlignment="1">
      <alignment horizontal="left"/>
    </xf>
    <xf numFmtId="0" fontId="12" fillId="0" borderId="78" xfId="0" applyFont="1" applyBorder="1" applyAlignment="1">
      <alignment horizontal="left" wrapText="1"/>
    </xf>
    <xf numFmtId="0" fontId="12" fillId="0" borderId="112" xfId="0" applyFont="1" applyBorder="1" applyAlignment="1">
      <alignment horizontal="left" wrapText="1"/>
    </xf>
    <xf numFmtId="0" fontId="12" fillId="0" borderId="103" xfId="0" applyFont="1" applyBorder="1" applyAlignment="1">
      <alignment horizontal="left" wrapText="1"/>
    </xf>
    <xf numFmtId="0" fontId="28" fillId="0" borderId="78" xfId="0" applyFont="1" applyBorder="1" applyAlignment="1">
      <alignment vertical="center" wrapText="1"/>
    </xf>
    <xf numFmtId="0" fontId="28" fillId="0" borderId="112" xfId="0" applyFont="1" applyBorder="1" applyAlignment="1">
      <alignment vertical="center" wrapText="1"/>
    </xf>
    <xf numFmtId="0" fontId="28" fillId="0" borderId="103" xfId="0" applyFont="1" applyBorder="1" applyAlignment="1">
      <alignment vertical="center" wrapText="1"/>
    </xf>
    <xf numFmtId="0" fontId="10" fillId="0" borderId="7" xfId="0" applyFont="1" applyBorder="1" applyAlignment="1">
      <alignment horizontal="center"/>
    </xf>
    <xf numFmtId="0" fontId="28" fillId="0" borderId="7" xfId="0" applyFont="1" applyBorder="1" applyAlignment="1">
      <alignment horizontal="left" vertical="center" wrapText="1"/>
    </xf>
    <xf numFmtId="4" fontId="18" fillId="0" borderId="2" xfId="0" applyNumberFormat="1" applyFont="1" applyFill="1" applyBorder="1" applyAlignment="1"/>
    <xf numFmtId="4" fontId="18" fillId="0" borderId="13" xfId="0" applyNumberFormat="1" applyFont="1" applyFill="1" applyBorder="1" applyAlignment="1"/>
    <xf numFmtId="0" fontId="7" fillId="0" borderId="71"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9" xfId="0" applyFont="1" applyBorder="1" applyAlignment="1">
      <alignment horizontal="left" vertical="center" wrapText="1"/>
    </xf>
    <xf numFmtId="0" fontId="7" fillId="0" borderId="141" xfId="0" applyFont="1" applyBorder="1" applyAlignment="1">
      <alignment horizontal="left" vertical="center" wrapText="1"/>
    </xf>
    <xf numFmtId="0" fontId="7" fillId="0" borderId="142" xfId="0" applyFont="1" applyBorder="1" applyAlignment="1">
      <alignment horizontal="left" vertical="center" wrapText="1"/>
    </xf>
    <xf numFmtId="0" fontId="7" fillId="0" borderId="96" xfId="0" applyFont="1" applyBorder="1" applyAlignment="1">
      <alignment horizontal="left" vertical="center" wrapText="1"/>
    </xf>
    <xf numFmtId="0" fontId="7" fillId="0" borderId="0" xfId="0" applyFont="1" applyBorder="1" applyAlignment="1">
      <alignment horizontal="left" vertical="center" wrapText="1"/>
    </xf>
    <xf numFmtId="0" fontId="7" fillId="0" borderId="143" xfId="0" applyFont="1" applyBorder="1" applyAlignment="1">
      <alignment horizontal="left" vertical="center" wrapText="1"/>
    </xf>
    <xf numFmtId="0" fontId="7" fillId="0" borderId="70" xfId="0" applyFont="1" applyBorder="1" applyAlignment="1">
      <alignment horizontal="left" vertical="center" wrapText="1"/>
    </xf>
    <xf numFmtId="0" fontId="7" fillId="0" borderId="94" xfId="0" applyFont="1" applyBorder="1" applyAlignment="1">
      <alignment horizontal="left" vertical="center" wrapText="1"/>
    </xf>
    <xf numFmtId="0" fontId="7" fillId="0" borderId="92" xfId="0" applyFont="1" applyBorder="1" applyAlignment="1">
      <alignment horizontal="left" vertical="center" wrapText="1"/>
    </xf>
    <xf numFmtId="0" fontId="18" fillId="0" borderId="2" xfId="0" applyFont="1" applyBorder="1" applyAlignment="1">
      <alignment horizontal="left" wrapText="1"/>
    </xf>
    <xf numFmtId="0" fontId="18" fillId="0" borderId="1" xfId="0" applyFont="1" applyBorder="1" applyAlignment="1">
      <alignment horizontal="left" wrapText="1"/>
    </xf>
    <xf numFmtId="0" fontId="18" fillId="0" borderId="13" xfId="0" applyFont="1" applyBorder="1" applyAlignment="1">
      <alignment horizontal="left" wrapText="1"/>
    </xf>
    <xf numFmtId="0" fontId="28" fillId="0" borderId="78" xfId="0" applyFont="1" applyBorder="1" applyAlignment="1">
      <alignment horizontal="left" vertical="center" wrapText="1"/>
    </xf>
    <xf numFmtId="0" fontId="28" fillId="0" borderId="103" xfId="0" applyFont="1" applyBorder="1" applyAlignment="1">
      <alignment horizontal="left" vertical="center" wrapText="1"/>
    </xf>
    <xf numFmtId="0" fontId="28" fillId="0" borderId="7" xfId="0" applyFont="1" applyBorder="1" applyAlignment="1">
      <alignment horizontal="center"/>
    </xf>
    <xf numFmtId="0" fontId="74" fillId="0" borderId="135" xfId="0" applyFont="1" applyBorder="1" applyAlignment="1">
      <alignment horizontal="center"/>
    </xf>
    <xf numFmtId="0" fontId="74" fillId="0" borderId="175" xfId="0" applyFont="1" applyBorder="1" applyAlignment="1">
      <alignment horizontal="center"/>
    </xf>
    <xf numFmtId="0" fontId="10" fillId="0" borderId="109" xfId="0" applyFont="1" applyBorder="1" applyAlignment="1">
      <alignment horizontal="center"/>
    </xf>
    <xf numFmtId="0" fontId="10" fillId="0" borderId="173" xfId="0" applyFont="1" applyBorder="1" applyAlignment="1">
      <alignment horizontal="center"/>
    </xf>
    <xf numFmtId="0" fontId="7" fillId="0" borderId="2" xfId="0" applyFont="1" applyBorder="1" applyAlignment="1">
      <alignment horizontal="center" vertical="center" wrapText="1"/>
    </xf>
    <xf numFmtId="0" fontId="0" fillId="0" borderId="13" xfId="0" applyBorder="1" applyAlignment="1">
      <alignment horizontal="left"/>
    </xf>
    <xf numFmtId="0" fontId="22" fillId="3" borderId="2" xfId="0" applyFont="1" applyFill="1" applyBorder="1" applyAlignment="1">
      <alignment horizontal="center"/>
    </xf>
    <xf numFmtId="0" fontId="22" fillId="3" borderId="13" xfId="0" applyFont="1" applyFill="1" applyBorder="1" applyAlignment="1">
      <alignment horizontal="center"/>
    </xf>
    <xf numFmtId="0" fontId="2" fillId="0" borderId="2" xfId="0" applyFont="1" applyBorder="1" applyAlignment="1">
      <alignment horizontal="left"/>
    </xf>
    <xf numFmtId="0" fontId="2" fillId="0" borderId="13" xfId="0" applyFont="1" applyBorder="1" applyAlignment="1">
      <alignment horizontal="left"/>
    </xf>
    <xf numFmtId="0" fontId="30" fillId="0" borderId="2" xfId="0" applyFont="1" applyBorder="1" applyAlignment="1">
      <alignment horizontal="left" vertical="center" wrapText="1"/>
    </xf>
    <xf numFmtId="0" fontId="30" fillId="0" borderId="1" xfId="0" applyFont="1" applyBorder="1" applyAlignment="1">
      <alignment horizontal="left" vertical="center" wrapText="1"/>
    </xf>
    <xf numFmtId="0" fontId="30" fillId="0" borderId="13" xfId="0" applyFont="1" applyBorder="1" applyAlignment="1">
      <alignment horizontal="left" vertical="center" wrapText="1"/>
    </xf>
    <xf numFmtId="0" fontId="30" fillId="0" borderId="1" xfId="0" applyFont="1" applyBorder="1" applyAlignment="1">
      <alignment horizontal="center" vertical="center" wrapText="1"/>
    </xf>
    <xf numFmtId="0" fontId="30" fillId="0" borderId="13" xfId="0" applyFont="1" applyBorder="1" applyAlignment="1">
      <alignment horizontal="center" vertical="center" wrapText="1"/>
    </xf>
    <xf numFmtId="0" fontId="28" fillId="3" borderId="13" xfId="0" applyFont="1" applyFill="1" applyBorder="1" applyAlignment="1"/>
    <xf numFmtId="2" fontId="0" fillId="0" borderId="2" xfId="0" applyNumberFormat="1" applyFill="1" applyBorder="1" applyAlignment="1"/>
    <xf numFmtId="2" fontId="0" fillId="0" borderId="13" xfId="0" applyNumberFormat="1" applyFill="1" applyBorder="1" applyAlignment="1"/>
    <xf numFmtId="2" fontId="0" fillId="0" borderId="56" xfId="0" applyNumberFormat="1" applyFill="1" applyBorder="1" applyAlignment="1"/>
    <xf numFmtId="2" fontId="0" fillId="0" borderId="92" xfId="0" applyNumberFormat="1" applyFill="1" applyBorder="1" applyAlignment="1"/>
    <xf numFmtId="0" fontId="23" fillId="0" borderId="7" xfId="0" applyFont="1" applyBorder="1" applyAlignment="1">
      <alignment horizontal="center"/>
    </xf>
    <xf numFmtId="0" fontId="39" fillId="0" borderId="71" xfId="0" applyFont="1" applyBorder="1" applyAlignment="1">
      <alignment horizontal="center" vertical="center" wrapText="1"/>
    </xf>
    <xf numFmtId="0" fontId="39" fillId="0" borderId="89" xfId="0" applyFont="1" applyBorder="1" applyAlignment="1">
      <alignment horizontal="center" vertical="center" wrapText="1"/>
    </xf>
    <xf numFmtId="0" fontId="39" fillId="0" borderId="12" xfId="0" applyFont="1" applyBorder="1" applyAlignment="1">
      <alignment horizontal="center" vertical="center" wrapText="1"/>
    </xf>
    <xf numFmtId="0" fontId="18" fillId="0" borderId="2" xfId="0" applyFont="1" applyBorder="1" applyAlignment="1">
      <alignment horizontal="left"/>
    </xf>
    <xf numFmtId="0" fontId="18" fillId="0" borderId="1" xfId="0" applyFont="1" applyBorder="1" applyAlignment="1">
      <alignment horizontal="left"/>
    </xf>
    <xf numFmtId="0" fontId="18" fillId="0" borderId="13" xfId="0" applyFont="1" applyBorder="1" applyAlignment="1">
      <alignment horizontal="left"/>
    </xf>
    <xf numFmtId="0" fontId="23" fillId="0" borderId="7" xfId="0" applyFont="1" applyBorder="1" applyAlignment="1">
      <alignment horizontal="center" vertical="center"/>
    </xf>
    <xf numFmtId="0" fontId="5" fillId="0" borderId="6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15" xfId="0" applyFont="1" applyBorder="1" applyAlignment="1">
      <alignment horizontal="center" vertical="center" wrapText="1"/>
    </xf>
    <xf numFmtId="0" fontId="12" fillId="0" borderId="78" xfId="0" applyFont="1" applyBorder="1" applyAlignment="1">
      <alignment horizontal="center" vertical="top" wrapText="1"/>
    </xf>
    <xf numFmtId="0" fontId="12" fillId="0" borderId="112" xfId="0" applyFont="1" applyBorder="1" applyAlignment="1">
      <alignment horizontal="center" vertical="top" wrapText="1"/>
    </xf>
    <xf numFmtId="0" fontId="12" fillId="0" borderId="103" xfId="0" applyFont="1" applyBorder="1" applyAlignment="1">
      <alignment horizontal="center" vertical="top" wrapText="1"/>
    </xf>
    <xf numFmtId="0" fontId="0" fillId="0" borderId="2" xfId="0" applyFont="1" applyBorder="1" applyAlignment="1">
      <alignment horizontal="left" wrapText="1"/>
    </xf>
    <xf numFmtId="0" fontId="0" fillId="0" borderId="1" xfId="0" applyFont="1" applyBorder="1" applyAlignment="1">
      <alignment horizontal="left" wrapText="1"/>
    </xf>
    <xf numFmtId="0" fontId="0" fillId="0" borderId="13" xfId="0" applyFont="1" applyBorder="1" applyAlignment="1">
      <alignment horizontal="left" wrapText="1"/>
    </xf>
    <xf numFmtId="0" fontId="5" fillId="0" borderId="9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2" xfId="0" applyFont="1" applyBorder="1" applyAlignment="1">
      <alignment horizontal="left" wrapText="1"/>
    </xf>
    <xf numFmtId="0" fontId="14" fillId="0" borderId="1" xfId="0" applyFont="1" applyBorder="1" applyAlignment="1">
      <alignment horizontal="left" wrapText="1"/>
    </xf>
    <xf numFmtId="0" fontId="14" fillId="0" borderId="13" xfId="0" applyFont="1" applyBorder="1" applyAlignment="1">
      <alignment horizontal="left" wrapText="1"/>
    </xf>
    <xf numFmtId="0" fontId="28" fillId="0" borderId="6" xfId="0" applyFont="1" applyBorder="1" applyAlignment="1">
      <alignment vertical="center" wrapText="1"/>
    </xf>
    <xf numFmtId="0" fontId="28" fillId="0" borderId="51" xfId="0" applyFont="1" applyBorder="1" applyAlignment="1">
      <alignment vertical="center" wrapText="1"/>
    </xf>
    <xf numFmtId="0" fontId="42" fillId="0" borderId="6" xfId="0" applyFont="1" applyFill="1" applyBorder="1" applyAlignment="1">
      <alignment horizontal="center" vertical="center" wrapText="1"/>
    </xf>
    <xf numFmtId="0" fontId="42" fillId="0" borderId="51" xfId="0" applyFont="1" applyFill="1" applyBorder="1" applyAlignment="1">
      <alignment horizontal="center" vertical="center" wrapText="1"/>
    </xf>
    <xf numFmtId="0" fontId="28" fillId="0" borderId="7" xfId="0" applyFont="1" applyBorder="1" applyAlignment="1">
      <alignment horizontal="center" vertical="center" wrapText="1"/>
    </xf>
    <xf numFmtId="0" fontId="28" fillId="0" borderId="70" xfId="1" applyFont="1" applyBorder="1" applyAlignment="1">
      <alignment horizontal="right"/>
    </xf>
    <xf numFmtId="0" fontId="28" fillId="0" borderId="168" xfId="1" applyFont="1" applyBorder="1" applyAlignment="1">
      <alignment horizontal="right"/>
    </xf>
    <xf numFmtId="0" fontId="5" fillId="0" borderId="6"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51" xfId="0" applyFont="1" applyBorder="1" applyAlignment="1">
      <alignment horizontal="center" vertical="center" wrapText="1"/>
    </xf>
    <xf numFmtId="0" fontId="0" fillId="0" borderId="132" xfId="0" applyFont="1" applyBorder="1" applyAlignment="1">
      <alignment horizontal="left"/>
    </xf>
    <xf numFmtId="0" fontId="0" fillId="0" borderId="59" xfId="0" applyFont="1" applyBorder="1" applyAlignment="1">
      <alignment horizontal="left"/>
    </xf>
    <xf numFmtId="0" fontId="0" fillId="0" borderId="60" xfId="0" applyFont="1" applyBorder="1" applyAlignment="1">
      <alignment horizontal="left"/>
    </xf>
    <xf numFmtId="0" fontId="0" fillId="0" borderId="144" xfId="0" applyFont="1" applyBorder="1" applyAlignment="1">
      <alignment horizontal="left"/>
    </xf>
    <xf numFmtId="0" fontId="0" fillId="0" borderId="145" xfId="0" applyFont="1" applyBorder="1" applyAlignment="1">
      <alignment horizontal="left"/>
    </xf>
    <xf numFmtId="0" fontId="0" fillId="0" borderId="146" xfId="0" applyFont="1" applyBorder="1" applyAlignment="1">
      <alignment horizontal="left"/>
    </xf>
    <xf numFmtId="0" fontId="63" fillId="0" borderId="132" xfId="0" applyFont="1" applyBorder="1" applyAlignment="1">
      <alignment horizontal="left" wrapText="1"/>
    </xf>
    <xf numFmtId="0" fontId="63" fillId="0" borderId="59" xfId="0" applyFont="1" applyBorder="1" applyAlignment="1">
      <alignment horizontal="left" wrapText="1"/>
    </xf>
    <xf numFmtId="0" fontId="63" fillId="0" borderId="60" xfId="0" applyFont="1" applyBorder="1" applyAlignment="1">
      <alignment horizontal="left" wrapText="1"/>
    </xf>
    <xf numFmtId="0" fontId="0" fillId="0" borderId="132" xfId="0" applyFont="1" applyBorder="1" applyAlignment="1">
      <alignment horizontal="left" vertical="top" wrapText="1"/>
    </xf>
    <xf numFmtId="0" fontId="0" fillId="0" borderId="59" xfId="0" applyFont="1" applyBorder="1" applyAlignment="1">
      <alignment horizontal="left" vertical="top" wrapText="1"/>
    </xf>
    <xf numFmtId="0" fontId="0" fillId="0" borderId="60" xfId="0" applyFont="1" applyBorder="1" applyAlignment="1">
      <alignment horizontal="left" vertical="top"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28" fillId="0" borderId="169" xfId="1" applyFont="1" applyBorder="1" applyAlignment="1">
      <alignment horizontal="right"/>
    </xf>
    <xf numFmtId="0" fontId="28" fillId="0" borderId="170" xfId="1" applyFont="1" applyBorder="1" applyAlignment="1">
      <alignment horizontal="right"/>
    </xf>
    <xf numFmtId="0" fontId="0" fillId="0" borderId="15" xfId="0" applyFont="1" applyBorder="1" applyAlignment="1">
      <alignment horizontal="left"/>
    </xf>
    <xf numFmtId="0" fontId="0" fillId="0" borderId="15" xfId="0" applyBorder="1" applyAlignment="1"/>
    <xf numFmtId="0" fontId="0" fillId="0" borderId="15" xfId="0" applyFont="1" applyBorder="1" applyAlignment="1"/>
    <xf numFmtId="0" fontId="5" fillId="0" borderId="2" xfId="0" applyFont="1" applyBorder="1" applyAlignment="1">
      <alignment horizontal="left" wrapText="1"/>
    </xf>
    <xf numFmtId="0" fontId="5" fillId="0" borderId="1" xfId="0" applyFont="1" applyBorder="1" applyAlignment="1">
      <alignment horizontal="left" wrapText="1"/>
    </xf>
    <xf numFmtId="0" fontId="5" fillId="0" borderId="13" xfId="0" applyFont="1" applyBorder="1" applyAlignment="1">
      <alignment horizontal="left"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0" fillId="0" borderId="133" xfId="0" applyBorder="1" applyAlignment="1">
      <alignment vertical="center" wrapText="1"/>
    </xf>
    <xf numFmtId="0" fontId="0" fillId="0" borderId="141" xfId="0" applyBorder="1" applyAlignment="1">
      <alignment vertical="center" wrapText="1"/>
    </xf>
    <xf numFmtId="0" fontId="0" fillId="0" borderId="142" xfId="0" applyBorder="1" applyAlignment="1">
      <alignment vertical="center" wrapText="1"/>
    </xf>
    <xf numFmtId="0" fontId="64" fillId="8" borderId="149" xfId="0" applyFont="1" applyFill="1" applyBorder="1" applyAlignment="1">
      <alignment horizontal="center"/>
    </xf>
    <xf numFmtId="0" fontId="48" fillId="8" borderId="149" xfId="0" applyFont="1" applyFill="1" applyBorder="1" applyAlignment="1">
      <alignment horizontal="center"/>
    </xf>
    <xf numFmtId="0" fontId="50" fillId="0" borderId="149" xfId="0" applyFont="1" applyFill="1" applyBorder="1" applyAlignment="1"/>
    <xf numFmtId="0" fontId="61" fillId="0" borderId="160" xfId="0" applyFont="1" applyFill="1" applyBorder="1" applyAlignment="1"/>
    <xf numFmtId="0" fontId="61" fillId="0" borderId="161" xfId="0" applyFont="1" applyFill="1" applyBorder="1" applyAlignment="1"/>
    <xf numFmtId="0" fontId="61" fillId="0" borderId="162" xfId="0" applyFont="1" applyFill="1" applyBorder="1" applyAlignment="1"/>
    <xf numFmtId="0" fontId="61" fillId="0" borderId="166" xfId="0" applyFont="1" applyFill="1" applyBorder="1" applyAlignment="1"/>
    <xf numFmtId="0" fontId="61" fillId="0" borderId="149" xfId="0" applyFont="1" applyFill="1" applyBorder="1" applyAlignment="1"/>
    <xf numFmtId="0" fontId="61" fillId="0" borderId="167" xfId="0" applyFont="1" applyFill="1" applyBorder="1" applyAlignment="1"/>
    <xf numFmtId="0" fontId="61" fillId="0" borderId="163" xfId="0" applyFont="1" applyFill="1" applyBorder="1" applyAlignment="1"/>
    <xf numFmtId="0" fontId="61" fillId="0" borderId="164" xfId="0" applyFont="1" applyFill="1" applyBorder="1" applyAlignment="1"/>
    <xf numFmtId="0" fontId="61" fillId="0" borderId="165" xfId="0" applyFont="1" applyFill="1" applyBorder="1" applyAlignment="1"/>
    <xf numFmtId="0" fontId="56" fillId="0" borderId="149" xfId="0" applyFont="1" applyFill="1" applyBorder="1" applyAlignment="1">
      <alignment horizontal="left" vertical="center" wrapText="1"/>
    </xf>
    <xf numFmtId="0" fontId="0" fillId="0" borderId="149" xfId="0" applyFill="1" applyBorder="1"/>
    <xf numFmtId="2" fontId="61" fillId="0" borderId="149" xfId="0" applyNumberFormat="1" applyFont="1" applyFill="1" applyBorder="1" applyAlignment="1"/>
    <xf numFmtId="0" fontId="61" fillId="0" borderId="163" xfId="0" applyFont="1" applyFill="1" applyBorder="1"/>
    <xf numFmtId="0" fontId="61" fillId="0" borderId="164" xfId="0" applyFont="1" applyFill="1" applyBorder="1"/>
    <xf numFmtId="0" fontId="61" fillId="0" borderId="165" xfId="0" applyFont="1" applyFill="1" applyBorder="1"/>
    <xf numFmtId="0" fontId="54" fillId="0" borderId="7" xfId="0" applyFont="1" applyFill="1" applyBorder="1" applyAlignment="1">
      <alignment horizontal="center" vertical="center" wrapText="1"/>
    </xf>
    <xf numFmtId="0" fontId="49" fillId="0" borderId="7" xfId="0" applyFont="1" applyFill="1" applyBorder="1" applyAlignment="1">
      <alignment horizontal="center" vertical="center" wrapText="1"/>
    </xf>
    <xf numFmtId="0" fontId="54" fillId="0" borderId="7" xfId="0" applyFont="1" applyBorder="1" applyAlignment="1">
      <alignment horizontal="left" vertical="center" wrapText="1"/>
    </xf>
    <xf numFmtId="0" fontId="30" fillId="0" borderId="133" xfId="0" applyFont="1" applyBorder="1" applyAlignment="1">
      <alignment horizontal="center" vertical="center" wrapText="1"/>
    </xf>
    <xf numFmtId="0" fontId="30" fillId="0" borderId="105" xfId="0" applyFont="1" applyBorder="1" applyAlignment="1">
      <alignment horizontal="center" vertical="center" wrapText="1"/>
    </xf>
    <xf numFmtId="0" fontId="5" fillId="0" borderId="62" xfId="0" applyFont="1" applyBorder="1" applyAlignment="1">
      <alignment vertical="center" wrapText="1"/>
    </xf>
    <xf numFmtId="0" fontId="5" fillId="0" borderId="113" xfId="0" applyFont="1" applyBorder="1" applyAlignment="1">
      <alignment vertical="center" wrapText="1"/>
    </xf>
    <xf numFmtId="0" fontId="5" fillId="0" borderId="93" xfId="0" applyFont="1" applyBorder="1" applyAlignment="1">
      <alignment vertical="center" wrapText="1"/>
    </xf>
    <xf numFmtId="0" fontId="0" fillId="0" borderId="7" xfId="0" applyBorder="1" applyAlignment="1">
      <alignment horizontal="center" vertical="center" wrapText="1"/>
    </xf>
    <xf numFmtId="0" fontId="0" fillId="0" borderId="7" xfId="0" applyBorder="1" applyAlignment="1">
      <alignment horizontal="center" wrapText="1"/>
    </xf>
    <xf numFmtId="0" fontId="0" fillId="0" borderId="7" xfId="0" applyBorder="1" applyAlignment="1">
      <alignment horizontal="center"/>
    </xf>
    <xf numFmtId="0" fontId="34" fillId="0" borderId="6" xfId="0" applyFont="1" applyBorder="1" applyAlignment="1">
      <alignment horizontal="center" vertical="center" wrapText="1"/>
    </xf>
    <xf numFmtId="0" fontId="34" fillId="0" borderId="88" xfId="0" applyFont="1" applyBorder="1" applyAlignment="1">
      <alignment horizontal="center" vertical="center" wrapText="1"/>
    </xf>
    <xf numFmtId="0" fontId="34" fillId="0" borderId="51" xfId="0" applyFont="1" applyBorder="1" applyAlignment="1">
      <alignment horizontal="center" vertical="center" wrapText="1"/>
    </xf>
    <xf numFmtId="0" fontId="7" fillId="0" borderId="62" xfId="0" applyFont="1" applyBorder="1" applyAlignment="1">
      <alignment horizontal="left" vertical="center" wrapText="1"/>
    </xf>
    <xf numFmtId="0" fontId="7" fillId="0" borderId="113" xfId="0" applyFont="1" applyBorder="1" applyAlignment="1">
      <alignment horizontal="left" vertical="center" wrapText="1"/>
    </xf>
    <xf numFmtId="0" fontId="7" fillId="0" borderId="93" xfId="0" applyFont="1" applyBorder="1" applyAlignment="1">
      <alignment horizontal="left" vertical="center" wrapText="1"/>
    </xf>
    <xf numFmtId="0" fontId="7" fillId="0" borderId="95" xfId="0" applyFont="1" applyBorder="1" applyAlignment="1">
      <alignment horizontal="left" vertical="center" wrapText="1"/>
    </xf>
    <xf numFmtId="0" fontId="7" fillId="0" borderId="114" xfId="0" applyFont="1" applyBorder="1" applyAlignment="1">
      <alignment horizontal="left" vertical="center" wrapText="1"/>
    </xf>
    <xf numFmtId="0" fontId="7" fillId="0" borderId="104" xfId="0" applyFont="1" applyBorder="1" applyAlignment="1">
      <alignment horizontal="left" vertical="center" wrapText="1"/>
    </xf>
    <xf numFmtId="0" fontId="7" fillId="0" borderId="115" xfId="0" applyFont="1" applyBorder="1" applyAlignment="1">
      <alignment horizontal="left" vertical="center" wrapText="1"/>
    </xf>
    <xf numFmtId="0" fontId="34" fillId="0" borderId="78" xfId="0" applyFont="1" applyBorder="1" applyAlignment="1">
      <alignment horizontal="left" vertical="center" wrapText="1"/>
    </xf>
    <xf numFmtId="0" fontId="72" fillId="0" borderId="112" xfId="0" applyFont="1" applyBorder="1" applyAlignment="1">
      <alignment horizontal="left" vertical="center" wrapText="1"/>
    </xf>
    <xf numFmtId="0" fontId="72" fillId="0" borderId="103" xfId="0" applyFont="1" applyBorder="1" applyAlignment="1">
      <alignment horizontal="left" vertical="center" wrapText="1"/>
    </xf>
    <xf numFmtId="0" fontId="10" fillId="3" borderId="5" xfId="0" applyFont="1" applyFill="1" applyBorder="1" applyAlignment="1">
      <alignment horizontal="left" vertical="center"/>
    </xf>
    <xf numFmtId="0" fontId="10" fillId="3" borderId="147" xfId="0" applyFont="1" applyFill="1" applyBorder="1" applyAlignment="1">
      <alignment horizontal="left" vertical="center"/>
    </xf>
    <xf numFmtId="0" fontId="10" fillId="3" borderId="4" xfId="0" applyFont="1" applyFill="1" applyBorder="1" applyAlignment="1">
      <alignment horizontal="left" vertical="center"/>
    </xf>
    <xf numFmtId="0" fontId="14" fillId="0" borderId="2" xfId="0" applyFont="1" applyBorder="1" applyAlignment="1">
      <alignment horizontal="left" vertical="center" wrapText="1"/>
    </xf>
    <xf numFmtId="0" fontId="14" fillId="0" borderId="1" xfId="0" applyFont="1" applyBorder="1" applyAlignment="1">
      <alignment horizontal="left" vertical="center" wrapText="1"/>
    </xf>
    <xf numFmtId="0" fontId="14" fillId="0" borderId="13" xfId="0" applyFont="1" applyBorder="1" applyAlignment="1">
      <alignment horizontal="left" vertical="center" wrapText="1"/>
    </xf>
    <xf numFmtId="0" fontId="10" fillId="0" borderId="6" xfId="0" applyFont="1" applyBorder="1" applyAlignment="1">
      <alignment horizontal="center" vertical="center"/>
    </xf>
    <xf numFmtId="0" fontId="10" fillId="0" borderId="88" xfId="0" applyFont="1" applyBorder="1" applyAlignment="1">
      <alignment horizontal="center" vertical="center"/>
    </xf>
    <xf numFmtId="0" fontId="10" fillId="0" borderId="51" xfId="0" applyFont="1" applyBorder="1" applyAlignment="1">
      <alignment horizontal="center" vertical="center"/>
    </xf>
    <xf numFmtId="0" fontId="12" fillId="0" borderId="6" xfId="0" applyFont="1" applyBorder="1" applyAlignment="1">
      <alignment horizontal="center" wrapText="1"/>
    </xf>
    <xf numFmtId="0" fontId="12" fillId="0" borderId="88" xfId="0" applyFont="1" applyBorder="1" applyAlignment="1">
      <alignment horizontal="center" wrapText="1"/>
    </xf>
    <xf numFmtId="0" fontId="12" fillId="0" borderId="51" xfId="0" applyFont="1" applyBorder="1" applyAlignment="1">
      <alignment horizontal="center" wrapText="1"/>
    </xf>
    <xf numFmtId="0" fontId="12" fillId="0" borderId="6" xfId="0" applyFont="1" applyFill="1" applyBorder="1" applyAlignment="1">
      <alignment horizontal="center" vertical="center" wrapText="1"/>
    </xf>
    <xf numFmtId="0" fontId="12" fillId="0" borderId="88" xfId="0" applyFont="1" applyFill="1" applyBorder="1" applyAlignment="1">
      <alignment horizontal="center" vertical="center" wrapText="1"/>
    </xf>
    <xf numFmtId="0" fontId="12" fillId="0" borderId="51" xfId="0" applyFont="1" applyFill="1" applyBorder="1" applyAlignment="1">
      <alignment horizontal="center" vertical="center" wrapText="1"/>
    </xf>
    <xf numFmtId="0" fontId="12" fillId="0" borderId="78" xfId="0" applyFont="1" applyBorder="1" applyAlignment="1">
      <alignment wrapText="1"/>
    </xf>
    <xf numFmtId="0" fontId="12" fillId="0" borderId="112" xfId="0" applyFont="1" applyBorder="1" applyAlignment="1">
      <alignment wrapText="1"/>
    </xf>
    <xf numFmtId="0" fontId="12" fillId="0" borderId="103" xfId="0" applyFont="1" applyBorder="1" applyAlignment="1">
      <alignment wrapText="1"/>
    </xf>
    <xf numFmtId="0" fontId="34" fillId="0" borderId="62" xfId="0" applyFont="1" applyBorder="1" applyAlignment="1">
      <alignment horizontal="left" vertical="top" wrapText="1"/>
    </xf>
    <xf numFmtId="0" fontId="34" fillId="0" borderId="113" xfId="0" applyFont="1" applyBorder="1" applyAlignment="1">
      <alignment horizontal="left" vertical="top" wrapText="1"/>
    </xf>
    <xf numFmtId="0" fontId="34" fillId="0" borderId="93" xfId="0" applyFont="1" applyBorder="1" applyAlignment="1">
      <alignment horizontal="left" vertical="top" wrapText="1"/>
    </xf>
    <xf numFmtId="0" fontId="69" fillId="0" borderId="78" xfId="0" applyFont="1" applyFill="1" applyBorder="1" applyAlignment="1">
      <alignment wrapText="1"/>
    </xf>
    <xf numFmtId="0" fontId="0" fillId="0" borderId="112" xfId="0" applyFill="1" applyBorder="1" applyAlignment="1">
      <alignment wrapText="1"/>
    </xf>
    <xf numFmtId="0" fontId="0" fillId="0" borderId="103" xfId="0" applyFill="1" applyBorder="1" applyAlignment="1">
      <alignment wrapText="1"/>
    </xf>
    <xf numFmtId="0" fontId="7" fillId="0" borderId="7" xfId="0" applyFont="1" applyBorder="1" applyAlignment="1">
      <alignment horizontal="left" vertical="top" wrapText="1"/>
    </xf>
    <xf numFmtId="0" fontId="12" fillId="0" borderId="22" xfId="1" applyFont="1" applyBorder="1" applyAlignment="1">
      <alignment wrapText="1"/>
    </xf>
    <xf numFmtId="0" fontId="28" fillId="0" borderId="22" xfId="1" applyFont="1" applyBorder="1" applyAlignment="1">
      <alignment horizontal="center" wrapText="1"/>
    </xf>
    <xf numFmtId="0" fontId="28" fillId="0" borderId="22" xfId="1" applyFont="1" applyBorder="1" applyAlignment="1">
      <alignment wrapText="1"/>
    </xf>
    <xf numFmtId="0" fontId="18" fillId="0" borderId="148" xfId="1" applyFont="1" applyBorder="1" applyAlignment="1">
      <alignment horizontal="left"/>
    </xf>
    <xf numFmtId="0" fontId="18" fillId="0" borderId="31" xfId="1" applyFont="1" applyBorder="1" applyAlignment="1">
      <alignment horizontal="left"/>
    </xf>
    <xf numFmtId="0" fontId="12" fillId="0" borderId="21" xfId="1" applyFont="1" applyFill="1" applyBorder="1" applyAlignment="1">
      <alignment horizontal="left" vertical="center"/>
    </xf>
    <xf numFmtId="0" fontId="12" fillId="0" borderId="57" xfId="1" applyFont="1" applyFill="1" applyBorder="1" applyAlignment="1">
      <alignment horizontal="left" vertical="center"/>
    </xf>
    <xf numFmtId="0" fontId="28" fillId="0" borderId="7" xfId="1" applyFont="1" applyBorder="1" applyAlignment="1">
      <alignment horizontal="left" vertical="center"/>
    </xf>
    <xf numFmtId="0" fontId="30" fillId="0" borderId="7" xfId="1" applyFont="1" applyBorder="1" applyAlignment="1">
      <alignment horizontal="center" vertical="center" wrapText="1"/>
    </xf>
    <xf numFmtId="0" fontId="28" fillId="0" borderId="21" xfId="1" applyFont="1" applyBorder="1" applyAlignment="1">
      <alignment horizontal="left" vertical="center" wrapText="1"/>
    </xf>
    <xf numFmtId="0" fontId="28" fillId="0" borderId="57" xfId="1" applyFont="1" applyBorder="1" applyAlignment="1">
      <alignment horizontal="left" vertical="center" wrapText="1"/>
    </xf>
    <xf numFmtId="0" fontId="23" fillId="0" borderId="22" xfId="1" applyFont="1" applyBorder="1" applyAlignment="1">
      <alignment horizontal="center" vertical="center" wrapText="1"/>
    </xf>
    <xf numFmtId="0" fontId="28" fillId="0" borderId="38" xfId="1" applyFont="1" applyBorder="1" applyAlignment="1">
      <alignment horizontal="left" vertical="center"/>
    </xf>
    <xf numFmtId="0" fontId="28" fillId="0" borderId="27" xfId="1" applyFont="1" applyBorder="1" applyAlignment="1">
      <alignment horizontal="left" vertical="center"/>
    </xf>
    <xf numFmtId="0" fontId="18" fillId="0" borderId="29" xfId="1" applyBorder="1" applyAlignment="1"/>
    <xf numFmtId="0" fontId="18" fillId="0" borderId="121" xfId="1" applyBorder="1" applyAlignment="1"/>
    <xf numFmtId="0" fontId="18" fillId="0" borderId="122" xfId="1" applyBorder="1" applyAlignment="1"/>
    <xf numFmtId="0" fontId="28" fillId="0" borderId="58" xfId="1" applyFont="1" applyBorder="1" applyAlignment="1">
      <alignment horizontal="center" vertical="center" wrapText="1"/>
    </xf>
    <xf numFmtId="0" fontId="28" fillId="0" borderId="60" xfId="1" applyFont="1" applyBorder="1" applyAlignment="1">
      <alignment horizontal="center" vertical="center" wrapText="1"/>
    </xf>
    <xf numFmtId="0" fontId="25" fillId="0" borderId="19" xfId="1" applyFont="1" applyBorder="1" applyAlignment="1">
      <alignment horizontal="left"/>
    </xf>
    <xf numFmtId="0" fontId="18" fillId="0" borderId="32" xfId="1" applyBorder="1" applyAlignment="1">
      <alignment wrapText="1"/>
    </xf>
    <xf numFmtId="0" fontId="18" fillId="0" borderId="117" xfId="1" applyBorder="1" applyAlignment="1">
      <alignment wrapText="1"/>
    </xf>
    <xf numFmtId="0" fontId="18" fillId="0" borderId="118" xfId="1" applyBorder="1" applyAlignment="1">
      <alignment wrapText="1"/>
    </xf>
    <xf numFmtId="0" fontId="28" fillId="0" borderId="22" xfId="1" applyFont="1" applyBorder="1" applyAlignment="1">
      <alignment horizontal="left" vertical="center" wrapText="1"/>
    </xf>
    <xf numFmtId="2" fontId="61" fillId="0" borderId="151" xfId="0" applyNumberFormat="1" applyFont="1" applyBorder="1" applyAlignment="1">
      <alignment horizontal="right"/>
    </xf>
    <xf numFmtId="2" fontId="61" fillId="0" borderId="153" xfId="0" applyNumberFormat="1" applyFont="1" applyBorder="1" applyAlignment="1">
      <alignment horizontal="right"/>
    </xf>
    <xf numFmtId="0" fontId="52" fillId="0" borderId="149" xfId="0" applyFont="1" applyFill="1" applyBorder="1" applyAlignment="1"/>
    <xf numFmtId="2" fontId="61" fillId="0" borderId="151" xfId="0" applyNumberFormat="1" applyFont="1" applyFill="1" applyBorder="1" applyAlignment="1">
      <alignment horizontal="right"/>
    </xf>
    <xf numFmtId="2" fontId="61" fillId="0" borderId="153" xfId="0" applyNumberFormat="1" applyFont="1" applyFill="1" applyBorder="1" applyAlignment="1">
      <alignment horizontal="right"/>
    </xf>
    <xf numFmtId="0" fontId="54" fillId="0" borderId="7" xfId="0" applyFont="1" applyFill="1" applyBorder="1" applyAlignment="1">
      <alignment horizontal="left" vertical="center" wrapText="1"/>
    </xf>
  </cellXfs>
  <cellStyles count="3">
    <cellStyle name="Normálna" xfId="0" builtinId="0"/>
    <cellStyle name="Normálne 2" xfId="1" xr:uid="{00000000-0005-0000-0000-000001000000}"/>
    <cellStyle name="Percentá"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2</xdr:col>
      <xdr:colOff>561975</xdr:colOff>
      <xdr:row>14</xdr:row>
      <xdr:rowOff>142875</xdr:rowOff>
    </xdr:to>
    <xdr:pic>
      <xdr:nvPicPr>
        <xdr:cNvPr id="2803" name="Obrázok 1">
          <a:extLst>
            <a:ext uri="{FF2B5EF4-FFF2-40B4-BE49-F238E27FC236}">
              <a16:creationId xmlns:a16="http://schemas.microsoft.com/office/drawing/2014/main" id="{00000000-0008-0000-0000-0000F30A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695450" cy="220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J52"/>
  <sheetViews>
    <sheetView tabSelected="1" workbookViewId="0">
      <selection activeCell="A49" sqref="A49"/>
    </sheetView>
  </sheetViews>
  <sheetFormatPr defaultRowHeight="12.75" x14ac:dyDescent="0.2"/>
  <sheetData>
    <row r="6" spans="4:9" x14ac:dyDescent="0.2">
      <c r="D6" s="814" t="s">
        <v>43</v>
      </c>
      <c r="E6" s="814"/>
      <c r="F6" s="814"/>
      <c r="G6" s="814"/>
      <c r="H6" s="814"/>
      <c r="I6" s="814"/>
    </row>
    <row r="7" spans="4:9" x14ac:dyDescent="0.2">
      <c r="D7" s="814"/>
      <c r="E7" s="814"/>
      <c r="F7" s="814"/>
      <c r="G7" s="814"/>
      <c r="H7" s="814"/>
      <c r="I7" s="814"/>
    </row>
    <row r="8" spans="4:9" x14ac:dyDescent="0.2">
      <c r="D8" s="814"/>
      <c r="E8" s="814"/>
      <c r="F8" s="814"/>
      <c r="G8" s="814"/>
      <c r="H8" s="814"/>
      <c r="I8" s="814"/>
    </row>
    <row r="9" spans="4:9" x14ac:dyDescent="0.2">
      <c r="D9" s="814"/>
      <c r="E9" s="814"/>
      <c r="F9" s="814"/>
      <c r="G9" s="814"/>
      <c r="H9" s="814"/>
      <c r="I9" s="814"/>
    </row>
    <row r="10" spans="4:9" x14ac:dyDescent="0.2">
      <c r="D10" s="814"/>
      <c r="E10" s="814"/>
      <c r="F10" s="814"/>
      <c r="G10" s="814"/>
      <c r="H10" s="814"/>
      <c r="I10" s="814"/>
    </row>
    <row r="11" spans="4:9" x14ac:dyDescent="0.2">
      <c r="D11" s="814"/>
      <c r="E11" s="814"/>
      <c r="F11" s="814"/>
      <c r="G11" s="814"/>
      <c r="H11" s="814"/>
      <c r="I11" s="814"/>
    </row>
    <row r="18" spans="1:10" ht="39.75" customHeight="1" x14ac:dyDescent="0.6">
      <c r="A18" s="816" t="s">
        <v>1004</v>
      </c>
      <c r="B18" s="816"/>
      <c r="C18" s="816"/>
      <c r="D18" s="816"/>
      <c r="E18" s="816"/>
      <c r="F18" s="816"/>
      <c r="G18" s="816"/>
      <c r="H18" s="816"/>
      <c r="I18" s="816"/>
      <c r="J18" s="816"/>
    </row>
    <row r="20" spans="1:10" x14ac:dyDescent="0.2">
      <c r="A20" s="814" t="s">
        <v>1001</v>
      </c>
      <c r="B20" s="814"/>
      <c r="C20" s="814"/>
      <c r="D20" s="814"/>
      <c r="E20" s="814"/>
      <c r="F20" s="814"/>
      <c r="G20" s="814"/>
      <c r="H20" s="814"/>
      <c r="I20" s="814"/>
      <c r="J20" s="814"/>
    </row>
    <row r="21" spans="1:10" x14ac:dyDescent="0.2">
      <c r="A21" s="814"/>
      <c r="B21" s="814"/>
      <c r="C21" s="814"/>
      <c r="D21" s="814"/>
      <c r="E21" s="814"/>
      <c r="F21" s="814"/>
      <c r="G21" s="814"/>
      <c r="H21" s="814"/>
      <c r="I21" s="814"/>
      <c r="J21" s="814"/>
    </row>
    <row r="22" spans="1:10" x14ac:dyDescent="0.2">
      <c r="A22" s="814"/>
      <c r="B22" s="814"/>
      <c r="C22" s="814"/>
      <c r="D22" s="814"/>
      <c r="E22" s="814"/>
      <c r="F22" s="814"/>
      <c r="G22" s="814"/>
      <c r="H22" s="814"/>
      <c r="I22" s="814"/>
      <c r="J22" s="814"/>
    </row>
    <row r="23" spans="1:10" x14ac:dyDescent="0.2">
      <c r="A23" s="814"/>
      <c r="B23" s="814"/>
      <c r="C23" s="814"/>
      <c r="D23" s="814"/>
      <c r="E23" s="814"/>
      <c r="F23" s="814"/>
      <c r="G23" s="814"/>
      <c r="H23" s="814"/>
      <c r="I23" s="814"/>
      <c r="J23" s="814"/>
    </row>
    <row r="24" spans="1:10" x14ac:dyDescent="0.2">
      <c r="A24" s="814"/>
      <c r="B24" s="814"/>
      <c r="C24" s="814"/>
      <c r="D24" s="814"/>
      <c r="E24" s="814"/>
      <c r="F24" s="814"/>
      <c r="G24" s="814"/>
      <c r="H24" s="814"/>
      <c r="I24" s="814"/>
      <c r="J24" s="814"/>
    </row>
    <row r="25" spans="1:10" x14ac:dyDescent="0.2">
      <c r="A25" s="814" t="s">
        <v>44</v>
      </c>
      <c r="B25" s="814"/>
      <c r="C25" s="814"/>
      <c r="D25" s="814"/>
      <c r="E25" s="814"/>
      <c r="F25" s="814"/>
      <c r="G25" s="814"/>
      <c r="H25" s="814"/>
      <c r="I25" s="814"/>
      <c r="J25" s="814"/>
    </row>
    <row r="26" spans="1:10" x14ac:dyDescent="0.2">
      <c r="A26" s="814"/>
      <c r="B26" s="814"/>
      <c r="C26" s="814"/>
      <c r="D26" s="814"/>
      <c r="E26" s="814"/>
      <c r="F26" s="814"/>
      <c r="G26" s="814"/>
      <c r="H26" s="814"/>
      <c r="I26" s="814"/>
      <c r="J26" s="814"/>
    </row>
    <row r="27" spans="1:10" x14ac:dyDescent="0.2">
      <c r="A27" s="814"/>
      <c r="B27" s="814"/>
      <c r="C27" s="814"/>
      <c r="D27" s="814"/>
      <c r="E27" s="814"/>
      <c r="F27" s="814"/>
      <c r="G27" s="814"/>
      <c r="H27" s="814"/>
      <c r="I27" s="814"/>
      <c r="J27" s="814"/>
    </row>
    <row r="28" spans="1:10" x14ac:dyDescent="0.2">
      <c r="A28" s="814"/>
      <c r="B28" s="814"/>
      <c r="C28" s="814"/>
      <c r="D28" s="814"/>
      <c r="E28" s="814"/>
      <c r="F28" s="814"/>
      <c r="G28" s="814"/>
      <c r="H28" s="814"/>
      <c r="I28" s="814"/>
      <c r="J28" s="814"/>
    </row>
    <row r="29" spans="1:10" x14ac:dyDescent="0.2">
      <c r="A29" s="814"/>
      <c r="B29" s="814"/>
      <c r="C29" s="814"/>
      <c r="D29" s="814"/>
      <c r="E29" s="814"/>
      <c r="F29" s="814"/>
      <c r="G29" s="814"/>
      <c r="H29" s="814"/>
      <c r="I29" s="814"/>
      <c r="J29" s="814"/>
    </row>
    <row r="30" spans="1:10" x14ac:dyDescent="0.2">
      <c r="A30" s="814" t="s">
        <v>1002</v>
      </c>
      <c r="B30" s="814"/>
      <c r="C30" s="814"/>
      <c r="D30" s="814"/>
      <c r="E30" s="814"/>
      <c r="F30" s="814"/>
      <c r="G30" s="814"/>
      <c r="H30" s="814"/>
      <c r="I30" s="814"/>
      <c r="J30" s="814"/>
    </row>
    <row r="31" spans="1:10" x14ac:dyDescent="0.2">
      <c r="A31" s="814"/>
      <c r="B31" s="814"/>
      <c r="C31" s="814"/>
      <c r="D31" s="814"/>
      <c r="E31" s="814"/>
      <c r="F31" s="814"/>
      <c r="G31" s="814"/>
      <c r="H31" s="814"/>
      <c r="I31" s="814"/>
      <c r="J31" s="814"/>
    </row>
    <row r="32" spans="1:10" x14ac:dyDescent="0.2">
      <c r="A32" s="814"/>
      <c r="B32" s="814"/>
      <c r="C32" s="814"/>
      <c r="D32" s="814"/>
      <c r="E32" s="814"/>
      <c r="F32" s="814"/>
      <c r="G32" s="814"/>
      <c r="H32" s="814"/>
      <c r="I32" s="814"/>
      <c r="J32" s="814"/>
    </row>
    <row r="33" spans="1:10" x14ac:dyDescent="0.2">
      <c r="A33" s="814"/>
      <c r="B33" s="814"/>
      <c r="C33" s="814"/>
      <c r="D33" s="814"/>
      <c r="E33" s="814"/>
      <c r="F33" s="814"/>
      <c r="G33" s="814"/>
      <c r="H33" s="814"/>
      <c r="I33" s="814"/>
      <c r="J33" s="814"/>
    </row>
    <row r="34" spans="1:10" x14ac:dyDescent="0.2">
      <c r="A34" s="814"/>
      <c r="B34" s="814"/>
      <c r="C34" s="814"/>
      <c r="D34" s="814"/>
      <c r="E34" s="814"/>
      <c r="F34" s="814"/>
      <c r="G34" s="814"/>
      <c r="H34" s="814"/>
      <c r="I34" s="814"/>
      <c r="J34" s="814"/>
    </row>
    <row r="48" spans="1:10" ht="18" x14ac:dyDescent="0.25">
      <c r="A48" s="54" t="s">
        <v>1250</v>
      </c>
      <c r="G48" s="815" t="s">
        <v>45</v>
      </c>
      <c r="H48" s="815"/>
      <c r="I48" s="815"/>
      <c r="J48" s="815"/>
    </row>
    <row r="49" spans="1:10" ht="18" x14ac:dyDescent="0.2">
      <c r="G49" s="813" t="s">
        <v>46</v>
      </c>
      <c r="H49" s="813"/>
      <c r="I49" s="813"/>
      <c r="J49" s="813"/>
    </row>
    <row r="52" spans="1:10" ht="18" x14ac:dyDescent="0.25">
      <c r="A52" s="54" t="s">
        <v>1003</v>
      </c>
    </row>
  </sheetData>
  <mergeCells count="7">
    <mergeCell ref="G49:J49"/>
    <mergeCell ref="D6:I11"/>
    <mergeCell ref="A20:J24"/>
    <mergeCell ref="A25:J29"/>
    <mergeCell ref="A30:J34"/>
    <mergeCell ref="G48:J48"/>
    <mergeCell ref="A18:J18"/>
  </mergeCells>
  <pageMargins left="0.7" right="0.7" top="0.75" bottom="0.75" header="0.3" footer="0.3"/>
  <pageSetup paperSize="9" scale="8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H49"/>
  <sheetViews>
    <sheetView showGridLines="0" workbookViewId="0">
      <selection activeCell="B47" sqref="B47:F4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642</v>
      </c>
      <c r="B5" s="3"/>
      <c r="C5" s="42" t="s">
        <v>160</v>
      </c>
      <c r="D5" s="36" t="s">
        <v>161</v>
      </c>
      <c r="E5" s="37"/>
      <c r="F5" s="38"/>
    </row>
    <row r="6" spans="1:8" ht="13.5" thickBot="1" x14ac:dyDescent="0.25">
      <c r="A6" s="4"/>
      <c r="B6" s="3"/>
      <c r="C6" s="3"/>
      <c r="D6" s="3"/>
      <c r="E6" s="3"/>
      <c r="F6" s="3"/>
    </row>
    <row r="7" spans="1:8" ht="32.25" customHeight="1" thickBot="1" x14ac:dyDescent="0.25">
      <c r="A7" s="15" t="s">
        <v>21</v>
      </c>
      <c r="B7" s="3"/>
      <c r="C7" s="950" t="s">
        <v>548</v>
      </c>
      <c r="D7" s="951"/>
      <c r="E7" s="951"/>
      <c r="F7" s="952"/>
    </row>
    <row r="8" spans="1:8" ht="13.5" thickBot="1" x14ac:dyDescent="0.25">
      <c r="A8" s="16" t="s">
        <v>42</v>
      </c>
      <c r="B8" s="3"/>
      <c r="C8" s="829" t="s">
        <v>48</v>
      </c>
      <c r="D8" s="830"/>
      <c r="E8" s="830"/>
      <c r="F8" s="834"/>
    </row>
    <row r="9" spans="1:8" ht="30" customHeight="1" thickBot="1" x14ac:dyDescent="0.25">
      <c r="A9" s="16" t="s">
        <v>26</v>
      </c>
      <c r="B9" s="3"/>
      <c r="C9" s="953" t="s">
        <v>1019</v>
      </c>
      <c r="D9" s="954"/>
      <c r="E9" s="954"/>
      <c r="F9" s="955"/>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35</v>
      </c>
      <c r="D12" s="828"/>
      <c r="E12" s="3"/>
      <c r="F12" s="3"/>
    </row>
    <row r="13" spans="1:8" ht="13.5" thickBot="1" x14ac:dyDescent="0.25">
      <c r="A13" s="15" t="s">
        <v>20</v>
      </c>
      <c r="B13" s="3"/>
      <c r="C13" s="827">
        <v>35</v>
      </c>
      <c r="D13" s="828"/>
      <c r="E13" s="3"/>
      <c r="F13" s="3"/>
    </row>
    <row r="14" spans="1:8" ht="13.5" thickBot="1" x14ac:dyDescent="0.25">
      <c r="A14" s="16" t="s">
        <v>1</v>
      </c>
      <c r="B14" s="3"/>
      <c r="C14" s="827">
        <v>22.097999999999999</v>
      </c>
      <c r="D14" s="828"/>
      <c r="E14" s="3"/>
      <c r="F14" s="3"/>
    </row>
    <row r="15" spans="1:8" ht="3" customHeight="1" thickBot="1" x14ac:dyDescent="0.25">
      <c r="A15" s="10"/>
      <c r="B15" s="3"/>
      <c r="C15" s="12"/>
      <c r="D15" s="12"/>
      <c r="E15" s="11"/>
      <c r="F15" s="11"/>
    </row>
    <row r="16" spans="1:8" ht="13.5" thickBot="1" x14ac:dyDescent="0.25">
      <c r="A16" s="15" t="s">
        <v>18</v>
      </c>
      <c r="B16" s="11"/>
      <c r="C16" s="829" t="s">
        <v>1018</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22"/>
      <c r="D22" s="22" t="s">
        <v>55</v>
      </c>
      <c r="E22" s="55">
        <v>35000</v>
      </c>
      <c r="F22" s="55">
        <v>22098.880000000001</v>
      </c>
    </row>
    <row r="23" spans="1:8" ht="13.5" thickBot="1" x14ac:dyDescent="0.25">
      <c r="A23" s="563"/>
      <c r="B23" s="564"/>
      <c r="C23" s="503"/>
      <c r="D23" s="503"/>
      <c r="E23" s="565"/>
      <c r="F23" s="566"/>
    </row>
    <row r="24" spans="1:8" ht="13.5" thickBot="1" x14ac:dyDescent="0.25">
      <c r="A24" s="23" t="s">
        <v>11</v>
      </c>
      <c r="B24" s="24"/>
      <c r="C24" s="24"/>
      <c r="D24" s="24"/>
      <c r="E24" s="61">
        <f>SUM(E22:E23)</f>
        <v>35000</v>
      </c>
      <c r="F24" s="61">
        <f>SUM(F22:F23)</f>
        <v>22098.880000000001</v>
      </c>
    </row>
    <row r="25" spans="1:8" ht="13.5" thickBot="1" x14ac:dyDescent="0.25">
      <c r="A25" s="33"/>
      <c r="B25" s="31">
        <v>719</v>
      </c>
      <c r="C25" s="31"/>
      <c r="D25" s="31" t="s">
        <v>760</v>
      </c>
      <c r="E25" s="355">
        <v>0</v>
      </c>
      <c r="F25" s="57"/>
    </row>
    <row r="26" spans="1:8" ht="13.5" thickBot="1" x14ac:dyDescent="0.25">
      <c r="A26" s="33" t="s">
        <v>12</v>
      </c>
      <c r="B26" s="31"/>
      <c r="C26" s="31"/>
      <c r="D26" s="31"/>
      <c r="E26" s="356">
        <f>E25</f>
        <v>0</v>
      </c>
      <c r="F26" s="354">
        <f>F25</f>
        <v>0</v>
      </c>
    </row>
    <row r="27" spans="1:8" ht="13.5" thickBot="1" x14ac:dyDescent="0.25">
      <c r="A27" s="26" t="s">
        <v>13</v>
      </c>
      <c r="B27" s="24"/>
      <c r="C27" s="24"/>
      <c r="D27" s="24"/>
      <c r="E27" s="58">
        <f>E24+E26</f>
        <v>35000</v>
      </c>
      <c r="F27" s="58">
        <f>F24+F26</f>
        <v>22098.880000000001</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31" t="s">
        <v>22</v>
      </c>
      <c r="B32" s="833"/>
      <c r="C32" s="831" t="s">
        <v>15</v>
      </c>
      <c r="D32" s="833"/>
      <c r="E32" s="175" t="s">
        <v>900</v>
      </c>
      <c r="F32" s="29" t="s">
        <v>1008</v>
      </c>
    </row>
    <row r="33" spans="1:8" ht="27" customHeight="1" x14ac:dyDescent="0.2">
      <c r="A33" s="820" t="s">
        <v>534</v>
      </c>
      <c r="B33" s="822"/>
      <c r="C33" s="861" t="s">
        <v>162</v>
      </c>
      <c r="D33" s="861"/>
      <c r="E33" s="63" t="s">
        <v>33</v>
      </c>
      <c r="F33" s="175" t="s">
        <v>33</v>
      </c>
    </row>
    <row r="34" spans="1:8" ht="28.5" customHeight="1" x14ac:dyDescent="0.2">
      <c r="A34" s="859"/>
      <c r="B34" s="860"/>
      <c r="C34" s="861" t="s">
        <v>535</v>
      </c>
      <c r="D34" s="861"/>
      <c r="E34" s="63">
        <v>7</v>
      </c>
      <c r="F34" s="63">
        <v>1</v>
      </c>
    </row>
    <row r="35" spans="1:8" ht="50.25" customHeight="1" x14ac:dyDescent="0.2">
      <c r="A35" s="859"/>
      <c r="B35" s="860"/>
      <c r="C35" s="861" t="s">
        <v>536</v>
      </c>
      <c r="D35" s="861"/>
      <c r="E35" s="63">
        <v>25</v>
      </c>
      <c r="F35" s="63">
        <v>25</v>
      </c>
    </row>
    <row r="36" spans="1:8" ht="44.25" customHeight="1" x14ac:dyDescent="0.2">
      <c r="A36" s="859"/>
      <c r="B36" s="860"/>
      <c r="C36" s="837" t="s">
        <v>537</v>
      </c>
      <c r="D36" s="839"/>
      <c r="E36" s="63">
        <v>20</v>
      </c>
      <c r="F36" s="63">
        <v>232</v>
      </c>
    </row>
    <row r="37" spans="1:8" ht="28.5" customHeight="1" x14ac:dyDescent="0.2">
      <c r="A37" s="859"/>
      <c r="B37" s="860"/>
      <c r="C37" s="837" t="s">
        <v>538</v>
      </c>
      <c r="D37" s="839"/>
      <c r="E37" s="63">
        <v>4</v>
      </c>
      <c r="F37" s="63">
        <v>27</v>
      </c>
    </row>
    <row r="38" spans="1:8" ht="45" customHeight="1" x14ac:dyDescent="0.2">
      <c r="A38" s="823"/>
      <c r="B38" s="825"/>
      <c r="C38" s="861" t="s">
        <v>539</v>
      </c>
      <c r="D38" s="861"/>
      <c r="E38" s="63">
        <v>120</v>
      </c>
      <c r="F38" s="63">
        <v>154</v>
      </c>
    </row>
    <row r="39" spans="1:8" ht="32.25" customHeight="1" x14ac:dyDescent="0.2">
      <c r="A39" s="820" t="s">
        <v>164</v>
      </c>
      <c r="B39" s="822"/>
      <c r="C39" s="837" t="s">
        <v>540</v>
      </c>
      <c r="D39" s="839"/>
      <c r="E39" s="210" t="s">
        <v>165</v>
      </c>
      <c r="F39" s="63" t="s">
        <v>165</v>
      </c>
    </row>
    <row r="40" spans="1:8" ht="44.25" customHeight="1" x14ac:dyDescent="0.2">
      <c r="A40" s="823"/>
      <c r="B40" s="825"/>
      <c r="C40" s="837" t="s">
        <v>541</v>
      </c>
      <c r="D40" s="839"/>
      <c r="E40" s="210" t="s">
        <v>33</v>
      </c>
      <c r="F40" s="63" t="s">
        <v>588</v>
      </c>
    </row>
    <row r="41" spans="1:8" ht="33.75" customHeight="1" x14ac:dyDescent="0.2">
      <c r="A41" s="826" t="s">
        <v>163</v>
      </c>
      <c r="B41" s="826"/>
      <c r="C41" s="861" t="s">
        <v>542</v>
      </c>
      <c r="D41" s="861"/>
      <c r="E41" s="210" t="s">
        <v>33</v>
      </c>
      <c r="F41" s="63" t="s">
        <v>589</v>
      </c>
    </row>
    <row r="42" spans="1:8" ht="22.5" customHeight="1" x14ac:dyDescent="0.2">
      <c r="A42" s="826"/>
      <c r="B42" s="826"/>
      <c r="C42" s="861" t="s">
        <v>543</v>
      </c>
      <c r="D42" s="861"/>
      <c r="E42" s="210">
        <v>1</v>
      </c>
      <c r="F42" s="63">
        <v>2</v>
      </c>
    </row>
    <row r="43" spans="1:8" ht="22.5" customHeight="1" x14ac:dyDescent="0.2">
      <c r="A43" s="826"/>
      <c r="B43" s="826"/>
      <c r="C43" s="861" t="s">
        <v>544</v>
      </c>
      <c r="D43" s="861"/>
      <c r="E43" s="210">
        <v>2</v>
      </c>
      <c r="F43" s="63">
        <v>3</v>
      </c>
    </row>
    <row r="44" spans="1:8" ht="22.5" customHeight="1" x14ac:dyDescent="0.2">
      <c r="A44" s="826"/>
      <c r="B44" s="826"/>
      <c r="C44" s="861" t="s">
        <v>545</v>
      </c>
      <c r="D44" s="861"/>
      <c r="E44" s="210">
        <v>2</v>
      </c>
      <c r="F44" s="63" t="s">
        <v>759</v>
      </c>
    </row>
    <row r="45" spans="1:8" ht="22.5" customHeight="1" x14ac:dyDescent="0.2">
      <c r="A45" s="430"/>
      <c r="B45" s="430"/>
      <c r="C45" s="430"/>
      <c r="D45" s="437"/>
      <c r="E45" s="487"/>
      <c r="F45" s="430"/>
    </row>
    <row r="46" spans="1:8" ht="12" customHeight="1" x14ac:dyDescent="0.2">
      <c r="A46" s="6" t="s">
        <v>16</v>
      </c>
      <c r="E46" s="20"/>
      <c r="F46" s="20"/>
    </row>
    <row r="47" spans="1:8" ht="343.5" customHeight="1" x14ac:dyDescent="0.2">
      <c r="A47" s="957" t="s">
        <v>17</v>
      </c>
      <c r="B47" s="956" t="s">
        <v>1092</v>
      </c>
      <c r="C47" s="956"/>
      <c r="D47" s="956"/>
      <c r="E47" s="956"/>
      <c r="F47" s="956"/>
      <c r="G47" s="19"/>
      <c r="H47" s="19"/>
    </row>
    <row r="48" spans="1:8" ht="120.75" customHeight="1" x14ac:dyDescent="0.2">
      <c r="A48" s="957"/>
      <c r="B48" s="956"/>
      <c r="C48" s="956"/>
      <c r="D48" s="956"/>
      <c r="E48" s="956"/>
      <c r="F48" s="956"/>
    </row>
    <row r="49" spans="1:6" ht="74.25" customHeight="1" x14ac:dyDescent="0.2">
      <c r="A49" s="34" t="s">
        <v>29</v>
      </c>
      <c r="B49" s="817" t="s">
        <v>859</v>
      </c>
      <c r="C49" s="818"/>
      <c r="D49" s="818"/>
      <c r="E49" s="818"/>
      <c r="F49" s="819"/>
    </row>
  </sheetData>
  <mergeCells count="29">
    <mergeCell ref="B49:F49"/>
    <mergeCell ref="C16:F16"/>
    <mergeCell ref="C17:F17"/>
    <mergeCell ref="B47:F48"/>
    <mergeCell ref="A32:B32"/>
    <mergeCell ref="A39:B40"/>
    <mergeCell ref="A47:A48"/>
    <mergeCell ref="A41:B44"/>
    <mergeCell ref="C34:D34"/>
    <mergeCell ref="C38:D38"/>
    <mergeCell ref="C42:D42"/>
    <mergeCell ref="C44:D44"/>
    <mergeCell ref="C43:D43"/>
    <mergeCell ref="C37:D37"/>
    <mergeCell ref="A33:B38"/>
    <mergeCell ref="C41:D41"/>
    <mergeCell ref="C7:F7"/>
    <mergeCell ref="C33:D33"/>
    <mergeCell ref="C39:D39"/>
    <mergeCell ref="C40:D40"/>
    <mergeCell ref="C8:F8"/>
    <mergeCell ref="C9:F9"/>
    <mergeCell ref="C32:D32"/>
    <mergeCell ref="C35:D35"/>
    <mergeCell ref="C36:D36"/>
    <mergeCell ref="C11:D11"/>
    <mergeCell ref="C12:D12"/>
    <mergeCell ref="C13:D13"/>
    <mergeCell ref="C14:D14"/>
  </mergeCells>
  <pageMargins left="0.7" right="0.7" top="0.75" bottom="0.75" header="0.3" footer="0.3"/>
  <pageSetup paperSize="9" scale="94"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H41"/>
  <sheetViews>
    <sheetView showGridLines="0" topLeftCell="A6" workbookViewId="0">
      <selection activeCell="F25" sqref="F2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642</v>
      </c>
      <c r="B5" s="3"/>
      <c r="C5" s="42" t="s">
        <v>546</v>
      </c>
      <c r="D5" s="36" t="s">
        <v>547</v>
      </c>
      <c r="E5" s="37"/>
      <c r="F5" s="38"/>
    </row>
    <row r="6" spans="1:8" ht="13.5" thickBot="1" x14ac:dyDescent="0.25">
      <c r="A6" s="4"/>
      <c r="B6" s="3"/>
      <c r="C6" s="3"/>
      <c r="D6" s="3"/>
      <c r="E6" s="3"/>
      <c r="F6" s="3"/>
    </row>
    <row r="7" spans="1:8" ht="13.5" thickBot="1" x14ac:dyDescent="0.25">
      <c r="A7" s="15" t="s">
        <v>21</v>
      </c>
      <c r="B7" s="3"/>
      <c r="C7" s="9" t="s">
        <v>151</v>
      </c>
      <c r="D7" s="8"/>
      <c r="E7" s="8"/>
      <c r="F7" s="53"/>
    </row>
    <row r="8" spans="1:8" ht="13.5" thickBot="1" x14ac:dyDescent="0.25">
      <c r="A8" s="16" t="s">
        <v>42</v>
      </c>
      <c r="B8" s="3"/>
      <c r="C8" s="829" t="s">
        <v>48</v>
      </c>
      <c r="D8" s="830"/>
      <c r="E8" s="830"/>
      <c r="F8" s="834"/>
    </row>
    <row r="9" spans="1:8" ht="13.5" thickBot="1" x14ac:dyDescent="0.25">
      <c r="A9" s="16" t="s">
        <v>26</v>
      </c>
      <c r="B9" s="3"/>
      <c r="C9" s="829" t="s">
        <v>150</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40.521999999999998</v>
      </c>
      <c r="D12" s="828"/>
      <c r="E12" s="3"/>
      <c r="F12" s="3"/>
    </row>
    <row r="13" spans="1:8" ht="13.5" thickBot="1" x14ac:dyDescent="0.25">
      <c r="A13" s="15" t="s">
        <v>20</v>
      </c>
      <c r="B13" s="3"/>
      <c r="C13" s="827">
        <v>40.521999999999998</v>
      </c>
      <c r="D13" s="828"/>
      <c r="E13" s="3"/>
      <c r="F13" s="3"/>
    </row>
    <row r="14" spans="1:8" ht="13.5" thickBot="1" x14ac:dyDescent="0.25">
      <c r="A14" s="16" t="s">
        <v>1</v>
      </c>
      <c r="B14" s="3"/>
      <c r="C14" s="827">
        <v>14.663</v>
      </c>
      <c r="D14" s="828"/>
      <c r="E14" s="3"/>
      <c r="F14" s="3"/>
    </row>
    <row r="15" spans="1:8" ht="3" customHeight="1" thickBot="1" x14ac:dyDescent="0.25">
      <c r="A15" s="10"/>
      <c r="B15" s="3"/>
      <c r="C15" s="12"/>
      <c r="D15" s="12"/>
      <c r="E15" s="11"/>
      <c r="F15" s="11"/>
    </row>
    <row r="16" spans="1:8" ht="13.5" thickBot="1" x14ac:dyDescent="0.25">
      <c r="A16" s="15" t="s">
        <v>18</v>
      </c>
      <c r="B16" s="11"/>
      <c r="C16" s="829" t="s">
        <v>1105</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10595</v>
      </c>
      <c r="F22" s="55">
        <v>0</v>
      </c>
    </row>
    <row r="23" spans="1:8" x14ac:dyDescent="0.2">
      <c r="A23" s="22"/>
      <c r="B23" s="62">
        <v>620</v>
      </c>
      <c r="C23" s="22"/>
      <c r="D23" s="22" t="s">
        <v>57</v>
      </c>
      <c r="E23" s="55">
        <v>3701</v>
      </c>
      <c r="F23" s="55">
        <v>896.04</v>
      </c>
    </row>
    <row r="24" spans="1:8" ht="13.5" thickBot="1" x14ac:dyDescent="0.25">
      <c r="A24" s="22"/>
      <c r="B24" s="62">
        <v>630</v>
      </c>
      <c r="C24" s="22"/>
      <c r="D24" s="22" t="s">
        <v>55</v>
      </c>
      <c r="E24" s="55">
        <v>22762</v>
      </c>
      <c r="F24" s="55">
        <f>3054.1+10713.4</f>
        <v>13767.5</v>
      </c>
    </row>
    <row r="25" spans="1:8" ht="13.5" thickBot="1" x14ac:dyDescent="0.25">
      <c r="A25" s="23" t="s">
        <v>11</v>
      </c>
      <c r="B25" s="24"/>
      <c r="C25" s="24"/>
      <c r="D25" s="24"/>
      <c r="E25" s="61">
        <f>SUM(E22:E24)</f>
        <v>37058</v>
      </c>
      <c r="F25" s="61">
        <f>SUM(F22:F24)</f>
        <v>14663.54</v>
      </c>
    </row>
    <row r="26" spans="1:8" ht="13.5" thickBot="1" x14ac:dyDescent="0.25">
      <c r="A26" s="33" t="s">
        <v>12</v>
      </c>
      <c r="B26" s="31"/>
      <c r="C26" s="31"/>
      <c r="D26" s="31"/>
      <c r="E26" s="56"/>
      <c r="F26" s="57"/>
    </row>
    <row r="27" spans="1:8" ht="13.5" thickBot="1" x14ac:dyDescent="0.25">
      <c r="A27" s="26" t="s">
        <v>13</v>
      </c>
      <c r="B27" s="24"/>
      <c r="C27" s="24"/>
      <c r="D27" s="24"/>
      <c r="E27" s="58">
        <f>E26+E25</f>
        <v>37058</v>
      </c>
      <c r="F27" s="58">
        <f>F26+F25</f>
        <v>14663.54</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43" t="s">
        <v>22</v>
      </c>
      <c r="B32" s="843"/>
      <c r="C32" s="843"/>
      <c r="D32" s="174" t="s">
        <v>15</v>
      </c>
      <c r="E32" s="175" t="s">
        <v>900</v>
      </c>
      <c r="F32" s="29" t="s">
        <v>1008</v>
      </c>
    </row>
    <row r="33" spans="1:8" ht="22.5" customHeight="1" x14ac:dyDescent="0.2">
      <c r="A33" s="861" t="s">
        <v>173</v>
      </c>
      <c r="B33" s="861"/>
      <c r="C33" s="861"/>
      <c r="D33" s="211" t="s">
        <v>169</v>
      </c>
      <c r="E33" s="63">
        <v>2</v>
      </c>
      <c r="F33" s="63">
        <v>0</v>
      </c>
    </row>
    <row r="34" spans="1:8" ht="18" customHeight="1" x14ac:dyDescent="0.2">
      <c r="A34" s="861"/>
      <c r="B34" s="861"/>
      <c r="C34" s="861"/>
      <c r="D34" s="211" t="s">
        <v>170</v>
      </c>
      <c r="E34" s="63">
        <v>50</v>
      </c>
      <c r="F34" s="63">
        <v>0</v>
      </c>
    </row>
    <row r="35" spans="1:8" ht="22.5" x14ac:dyDescent="0.2">
      <c r="A35" s="861" t="s">
        <v>615</v>
      </c>
      <c r="B35" s="861"/>
      <c r="C35" s="861"/>
      <c r="D35" s="211" t="s">
        <v>171</v>
      </c>
      <c r="E35" s="63">
        <v>2</v>
      </c>
      <c r="F35" s="63">
        <v>0</v>
      </c>
    </row>
    <row r="36" spans="1:8" ht="45.75" customHeight="1" x14ac:dyDescent="0.2">
      <c r="A36" s="861"/>
      <c r="B36" s="861"/>
      <c r="C36" s="861"/>
      <c r="D36" s="211" t="s">
        <v>172</v>
      </c>
      <c r="E36" s="63">
        <v>2</v>
      </c>
      <c r="F36" s="63">
        <v>0</v>
      </c>
    </row>
    <row r="37" spans="1:8" ht="24" customHeight="1" x14ac:dyDescent="0.2">
      <c r="A37" s="6" t="s">
        <v>16</v>
      </c>
      <c r="E37" s="20"/>
      <c r="F37" s="20"/>
    </row>
    <row r="38" spans="1:8" ht="285.75" customHeight="1" x14ac:dyDescent="0.2">
      <c r="A38" s="957" t="s">
        <v>17</v>
      </c>
      <c r="B38" s="958" t="s">
        <v>1108</v>
      </c>
      <c r="C38" s="958"/>
      <c r="D38" s="958"/>
      <c r="E38" s="958"/>
      <c r="F38" s="958"/>
      <c r="G38" s="19"/>
      <c r="H38" s="19"/>
    </row>
    <row r="39" spans="1:8" ht="173.25" customHeight="1" x14ac:dyDescent="0.2">
      <c r="A39" s="957"/>
      <c r="B39" s="958"/>
      <c r="C39" s="958"/>
      <c r="D39" s="958"/>
      <c r="E39" s="958"/>
      <c r="F39" s="958"/>
      <c r="G39" s="19"/>
      <c r="H39" s="19"/>
    </row>
    <row r="40" spans="1:8" ht="38.25" customHeight="1" x14ac:dyDescent="0.2"/>
    <row r="41" spans="1:8" ht="28.5" customHeight="1" x14ac:dyDescent="0.2">
      <c r="A41" s="34" t="s">
        <v>29</v>
      </c>
      <c r="B41" s="947"/>
      <c r="C41" s="948"/>
      <c r="D41" s="948"/>
      <c r="E41" s="948"/>
      <c r="F41" s="949"/>
    </row>
  </sheetData>
  <mergeCells count="14">
    <mergeCell ref="C8:F8"/>
    <mergeCell ref="C9:F9"/>
    <mergeCell ref="C11:D11"/>
    <mergeCell ref="C12:D12"/>
    <mergeCell ref="C13:D13"/>
    <mergeCell ref="C14:D14"/>
    <mergeCell ref="B41:F41"/>
    <mergeCell ref="A33:C34"/>
    <mergeCell ref="A35:C36"/>
    <mergeCell ref="C16:F16"/>
    <mergeCell ref="C17:F17"/>
    <mergeCell ref="A32:C32"/>
    <mergeCell ref="B38:F39"/>
    <mergeCell ref="A38:A39"/>
  </mergeCells>
  <pageMargins left="0.7" right="0.7" top="0.75" bottom="0.75" header="0.3" footer="0.3"/>
  <pageSetup paperSize="9" scale="9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I40"/>
  <sheetViews>
    <sheetView showGridLines="0" zoomScaleNormal="100" workbookViewId="0">
      <selection activeCell="C18" sqref="C18"/>
    </sheetView>
  </sheetViews>
  <sheetFormatPr defaultRowHeight="12.75" x14ac:dyDescent="0.2"/>
  <cols>
    <col min="1" max="1" width="34" customWidth="1"/>
    <col min="2" max="2" width="8.140625" customWidth="1"/>
    <col min="3" max="3" width="11.85546875" customWidth="1"/>
    <col min="4" max="4" width="20" customWidth="1"/>
    <col min="5" max="5" width="15.85546875" customWidth="1"/>
    <col min="6" max="6" width="18.14062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8.25" customHeight="1" thickBot="1" x14ac:dyDescent="0.3">
      <c r="A2" s="5"/>
      <c r="B2" s="2"/>
    </row>
    <row r="3" spans="1:9" ht="13.5" thickBot="1" x14ac:dyDescent="0.25">
      <c r="A3" s="3"/>
      <c r="B3" s="3"/>
      <c r="C3" s="17" t="s">
        <v>24</v>
      </c>
      <c r="D3" s="835" t="s">
        <v>3</v>
      </c>
      <c r="E3" s="959"/>
      <c r="F3" s="959"/>
    </row>
    <row r="4" spans="1:9" ht="13.5" thickBot="1" x14ac:dyDescent="0.25">
      <c r="A4" s="15" t="s">
        <v>0</v>
      </c>
      <c r="B4" s="3"/>
      <c r="C4" s="35">
        <v>2</v>
      </c>
      <c r="D4" s="960" t="s">
        <v>30</v>
      </c>
      <c r="E4" s="961"/>
      <c r="F4" s="961"/>
    </row>
    <row r="5" spans="1:9" ht="13.5" thickBot="1" x14ac:dyDescent="0.25">
      <c r="A5" s="16" t="s">
        <v>642</v>
      </c>
      <c r="B5" s="3"/>
      <c r="C5" s="42" t="s">
        <v>549</v>
      </c>
      <c r="D5" s="36" t="s">
        <v>31</v>
      </c>
      <c r="E5" s="37"/>
      <c r="F5" s="37"/>
    </row>
    <row r="6" spans="1:9" ht="13.5" thickBot="1" x14ac:dyDescent="0.25">
      <c r="A6" s="4"/>
      <c r="B6" s="3"/>
      <c r="C6" s="3"/>
      <c r="D6" s="3"/>
      <c r="E6" s="3"/>
      <c r="F6" s="3"/>
    </row>
    <row r="7" spans="1:9" ht="13.5" thickBot="1" x14ac:dyDescent="0.25">
      <c r="A7" s="15" t="s">
        <v>21</v>
      </c>
      <c r="B7" s="3"/>
      <c r="C7" s="400" t="s">
        <v>552</v>
      </c>
      <c r="D7" s="401"/>
      <c r="E7" s="401"/>
      <c r="F7" s="402"/>
      <c r="G7" s="399"/>
    </row>
    <row r="8" spans="1:9" ht="13.5" thickBot="1" x14ac:dyDescent="0.25">
      <c r="A8" s="16" t="s">
        <v>42</v>
      </c>
      <c r="B8" s="3"/>
      <c r="C8" s="400" t="s">
        <v>48</v>
      </c>
      <c r="D8" s="401"/>
      <c r="E8" s="401"/>
      <c r="F8" s="402"/>
      <c r="G8" s="399"/>
    </row>
    <row r="9" spans="1:9" ht="13.5" thickBot="1" x14ac:dyDescent="0.25">
      <c r="A9" s="16" t="s">
        <v>26</v>
      </c>
      <c r="B9" s="3"/>
      <c r="C9" s="829" t="s">
        <v>49</v>
      </c>
      <c r="D9" s="830"/>
      <c r="E9" s="830"/>
      <c r="F9" s="834"/>
    </row>
    <row r="10" spans="1:9" ht="13.5" thickBot="1" x14ac:dyDescent="0.25">
      <c r="A10" s="4"/>
      <c r="B10" s="3"/>
      <c r="C10" s="3"/>
      <c r="D10" s="3"/>
      <c r="E10" s="3"/>
      <c r="F10" s="3"/>
    </row>
    <row r="11" spans="1:9" ht="13.5" thickBot="1" x14ac:dyDescent="0.25">
      <c r="A11" s="4"/>
      <c r="B11" s="3"/>
      <c r="C11" s="835" t="s">
        <v>28</v>
      </c>
      <c r="D11" s="836"/>
      <c r="E11" s="3"/>
      <c r="F11" s="3"/>
    </row>
    <row r="12" spans="1:9" ht="13.5" thickBot="1" x14ac:dyDescent="0.25">
      <c r="A12" s="18" t="s">
        <v>2</v>
      </c>
      <c r="B12" s="3"/>
      <c r="C12" s="827">
        <v>0</v>
      </c>
      <c r="D12" s="828"/>
      <c r="E12" s="3"/>
      <c r="F12" s="3"/>
    </row>
    <row r="13" spans="1:9" ht="13.5" thickBot="1" x14ac:dyDescent="0.25">
      <c r="A13" s="15" t="s">
        <v>20</v>
      </c>
      <c r="B13" s="3"/>
      <c r="C13" s="827">
        <v>0</v>
      </c>
      <c r="D13" s="828"/>
      <c r="E13" s="3"/>
      <c r="F13" s="3"/>
    </row>
    <row r="14" spans="1:9" ht="13.5" thickBot="1" x14ac:dyDescent="0.25">
      <c r="A14" s="16" t="s">
        <v>1</v>
      </c>
      <c r="B14" s="3"/>
      <c r="C14" s="827">
        <v>0</v>
      </c>
      <c r="D14" s="828"/>
      <c r="E14" s="3"/>
      <c r="F14" s="3"/>
    </row>
    <row r="15" spans="1:9" ht="13.5" thickBot="1" x14ac:dyDescent="0.25">
      <c r="A15" s="10"/>
      <c r="B15" s="3"/>
      <c r="C15" s="12"/>
      <c r="D15" s="12"/>
      <c r="E15" s="11"/>
      <c r="F15" s="11"/>
    </row>
    <row r="16" spans="1:9" s="7" customFormat="1" ht="13.5" thickBot="1" x14ac:dyDescent="0.25">
      <c r="A16" s="15" t="s">
        <v>18</v>
      </c>
      <c r="B16" s="11"/>
      <c r="C16" s="829" t="s">
        <v>1096</v>
      </c>
      <c r="D16" s="830"/>
      <c r="E16" s="830"/>
      <c r="F16" s="834"/>
    </row>
    <row r="17" spans="1:9" ht="13.5" thickBot="1" x14ac:dyDescent="0.25">
      <c r="A17" s="16" t="s">
        <v>19</v>
      </c>
      <c r="B17" s="3"/>
      <c r="C17" s="829" t="s">
        <v>1007</v>
      </c>
      <c r="D17" s="830"/>
      <c r="E17" s="830"/>
      <c r="F17" s="834"/>
    </row>
    <row r="18" spans="1:9" x14ac:dyDescent="0.2">
      <c r="B18" s="3"/>
    </row>
    <row r="19" spans="1:9" ht="15.75" x14ac:dyDescent="0.25">
      <c r="A19" s="13" t="s">
        <v>5</v>
      </c>
      <c r="B19" s="13"/>
      <c r="C19" s="14"/>
      <c r="D19" s="14"/>
      <c r="E19" s="14"/>
      <c r="F19" s="14"/>
      <c r="G19" s="47"/>
      <c r="H19" s="47"/>
      <c r="I19" s="47"/>
    </row>
    <row r="20" spans="1:9" ht="15.75" x14ac:dyDescent="0.25">
      <c r="A20" s="5"/>
      <c r="C20" s="7"/>
      <c r="D20" s="7"/>
      <c r="E20" s="7"/>
      <c r="F20" s="7"/>
    </row>
    <row r="21" spans="1:9" s="7" customFormat="1" x14ac:dyDescent="0.2">
      <c r="A21" s="28" t="s">
        <v>23</v>
      </c>
      <c r="B21" s="21" t="s">
        <v>6</v>
      </c>
      <c r="C21" s="21" t="s">
        <v>7</v>
      </c>
      <c r="D21" s="21" t="s">
        <v>8</v>
      </c>
      <c r="E21" s="21" t="s">
        <v>9</v>
      </c>
      <c r="F21" s="21" t="s">
        <v>10</v>
      </c>
    </row>
    <row r="22" spans="1:9" ht="13.5" thickBot="1" x14ac:dyDescent="0.25">
      <c r="A22" s="22"/>
      <c r="B22" s="22"/>
      <c r="C22" s="22"/>
      <c r="D22" s="22"/>
      <c r="E22" s="22"/>
      <c r="F22" s="22"/>
    </row>
    <row r="23" spans="1:9" ht="13.5" thickBot="1" x14ac:dyDescent="0.25">
      <c r="A23" s="23" t="s">
        <v>11</v>
      </c>
      <c r="B23" s="24"/>
      <c r="C23" s="24"/>
      <c r="D23" s="24"/>
      <c r="E23" s="24"/>
      <c r="F23" s="25"/>
    </row>
    <row r="24" spans="1:9" ht="13.5" thickBot="1" x14ac:dyDescent="0.25">
      <c r="A24" s="23" t="s">
        <v>12</v>
      </c>
      <c r="B24" s="24"/>
      <c r="C24" s="24"/>
      <c r="D24" s="24"/>
      <c r="E24" s="24"/>
      <c r="F24" s="25"/>
    </row>
    <row r="25" spans="1:9" ht="13.5" thickBot="1" x14ac:dyDescent="0.25">
      <c r="A25" s="26" t="s">
        <v>13</v>
      </c>
      <c r="B25" s="24"/>
      <c r="C25" s="24"/>
      <c r="D25" s="24"/>
      <c r="E25" s="24"/>
      <c r="F25" s="25"/>
    </row>
    <row r="29" spans="1:9" ht="15.75" x14ac:dyDescent="0.25">
      <c r="A29" s="13" t="s">
        <v>14</v>
      </c>
      <c r="B29" s="14"/>
      <c r="C29" s="14"/>
      <c r="D29" s="14"/>
      <c r="E29" s="14"/>
      <c r="F29" s="14"/>
      <c r="G29" s="47"/>
      <c r="H29" s="47"/>
      <c r="I29" s="47"/>
    </row>
    <row r="30" spans="1:9" x14ac:dyDescent="0.2">
      <c r="A30" s="1"/>
    </row>
    <row r="31" spans="1:9" ht="21.75" customHeight="1" x14ac:dyDescent="0.2">
      <c r="A31" s="377" t="s">
        <v>22</v>
      </c>
      <c r="B31" s="843" t="s">
        <v>15</v>
      </c>
      <c r="C31" s="843"/>
      <c r="D31" s="843"/>
      <c r="E31" s="175" t="s">
        <v>900</v>
      </c>
      <c r="F31" s="29" t="s">
        <v>1008</v>
      </c>
    </row>
    <row r="32" spans="1:9" x14ac:dyDescent="0.2">
      <c r="A32" s="45" t="s">
        <v>34</v>
      </c>
      <c r="B32" s="861" t="s">
        <v>551</v>
      </c>
      <c r="C32" s="861"/>
      <c r="D32" s="861"/>
      <c r="E32" s="49">
        <v>900</v>
      </c>
      <c r="F32" s="48">
        <v>623</v>
      </c>
    </row>
    <row r="33" spans="1:9" ht="26.25" customHeight="1" x14ac:dyDescent="0.2">
      <c r="A33" s="45" t="s">
        <v>473</v>
      </c>
      <c r="B33" s="861" t="s">
        <v>35</v>
      </c>
      <c r="C33" s="861"/>
      <c r="D33" s="861"/>
      <c r="E33" s="49" t="s">
        <v>33</v>
      </c>
      <c r="F33" s="48" t="s">
        <v>33</v>
      </c>
    </row>
    <row r="34" spans="1:9" ht="53.25" customHeight="1" x14ac:dyDescent="0.2">
      <c r="A34" s="211" t="s">
        <v>550</v>
      </c>
      <c r="B34" s="861" t="s">
        <v>553</v>
      </c>
      <c r="C34" s="861"/>
      <c r="D34" s="861"/>
      <c r="E34" s="43">
        <v>4</v>
      </c>
      <c r="F34" s="44">
        <v>3</v>
      </c>
    </row>
    <row r="35" spans="1:9" ht="12.75" customHeight="1" x14ac:dyDescent="0.2">
      <c r="E35" s="20"/>
      <c r="F35" s="20"/>
    </row>
    <row r="36" spans="1:9" ht="18" customHeight="1" x14ac:dyDescent="0.2">
      <c r="A36" s="6" t="s">
        <v>16</v>
      </c>
      <c r="G36" s="19"/>
      <c r="H36" s="19"/>
      <c r="I36" s="19"/>
    </row>
    <row r="37" spans="1:9" ht="60" x14ac:dyDescent="0.2">
      <c r="A37" s="34" t="s">
        <v>17</v>
      </c>
      <c r="B37" s="962" t="s">
        <v>578</v>
      </c>
      <c r="C37" s="963"/>
      <c r="D37" s="963"/>
      <c r="E37" s="963"/>
      <c r="F37" s="964"/>
    </row>
    <row r="38" spans="1:9" ht="14.25" customHeight="1" x14ac:dyDescent="0.2"/>
    <row r="39" spans="1:9" ht="24" customHeight="1" x14ac:dyDescent="0.2">
      <c r="A39" s="34" t="s">
        <v>29</v>
      </c>
      <c r="B39" s="817" t="s">
        <v>445</v>
      </c>
      <c r="C39" s="818"/>
      <c r="D39" s="818"/>
      <c r="E39" s="818"/>
      <c r="F39" s="819"/>
    </row>
    <row r="40" spans="1:9" ht="48.75" customHeight="1" x14ac:dyDescent="0.2"/>
  </sheetData>
  <mergeCells count="15">
    <mergeCell ref="B39:F39"/>
    <mergeCell ref="C13:D13"/>
    <mergeCell ref="C12:D12"/>
    <mergeCell ref="C11:D11"/>
    <mergeCell ref="B37:F37"/>
    <mergeCell ref="B32:D32"/>
    <mergeCell ref="B33:D33"/>
    <mergeCell ref="B34:D34"/>
    <mergeCell ref="B31:D31"/>
    <mergeCell ref="D3:F3"/>
    <mergeCell ref="C9:F9"/>
    <mergeCell ref="D4:F4"/>
    <mergeCell ref="C16:F16"/>
    <mergeCell ref="C17:F17"/>
    <mergeCell ref="C14:D14"/>
  </mergeCells>
  <phoneticPr fontId="0" type="noConversion"/>
  <pageMargins left="0.7" right="0.7" top="0.75" bottom="0.75" header="0.3" footer="0.3"/>
  <pageSetup paperSize="9" scale="8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36"/>
  <sheetViews>
    <sheetView showGridLines="0" workbookViewId="0">
      <selection activeCell="C17" sqref="C17:F1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2</v>
      </c>
      <c r="D4" s="50" t="s">
        <v>30</v>
      </c>
      <c r="E4" s="51"/>
      <c r="F4" s="52"/>
    </row>
    <row r="5" spans="1:8" ht="13.5" thickBot="1" x14ac:dyDescent="0.25">
      <c r="A5" s="16" t="s">
        <v>642</v>
      </c>
      <c r="B5" s="3"/>
      <c r="C5" s="42" t="s">
        <v>168</v>
      </c>
      <c r="D5" s="36" t="s">
        <v>174</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829" t="s">
        <v>48</v>
      </c>
      <c r="D8" s="830"/>
      <c r="E8" s="830"/>
      <c r="F8" s="834"/>
    </row>
    <row r="9" spans="1:8" ht="13.5" thickBot="1" x14ac:dyDescent="0.25">
      <c r="A9" s="16" t="s">
        <v>26</v>
      </c>
      <c r="B9" s="3"/>
      <c r="C9" s="829" t="s">
        <v>1020</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9</v>
      </c>
      <c r="D12" s="828"/>
      <c r="E12" s="3"/>
      <c r="F12" s="3"/>
    </row>
    <row r="13" spans="1:8" ht="13.5" thickBot="1" x14ac:dyDescent="0.25">
      <c r="A13" s="15" t="s">
        <v>20</v>
      </c>
      <c r="B13" s="3"/>
      <c r="C13" s="827">
        <v>9</v>
      </c>
      <c r="D13" s="828"/>
      <c r="E13" s="3"/>
      <c r="F13" s="3"/>
    </row>
    <row r="14" spans="1:8" ht="13.5" thickBot="1" x14ac:dyDescent="0.25">
      <c r="A14" s="16" t="s">
        <v>1</v>
      </c>
      <c r="B14" s="3"/>
      <c r="C14" s="827">
        <v>7.1390000000000002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1018</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22"/>
      <c r="D22" s="22" t="s">
        <v>55</v>
      </c>
      <c r="E22" s="55">
        <v>9000</v>
      </c>
      <c r="F22" s="55">
        <v>7139.52</v>
      </c>
    </row>
    <row r="23" spans="1:8" ht="13.5" thickBot="1" x14ac:dyDescent="0.25">
      <c r="A23" s="23" t="s">
        <v>11</v>
      </c>
      <c r="B23" s="24"/>
      <c r="C23" s="24"/>
      <c r="D23" s="24"/>
      <c r="E23" s="61">
        <f>SUM(E22:E22)</f>
        <v>9000</v>
      </c>
      <c r="F23" s="61">
        <f>F22</f>
        <v>7139.52</v>
      </c>
    </row>
    <row r="24" spans="1:8" ht="13.5" thickBot="1" x14ac:dyDescent="0.25">
      <c r="A24" s="33" t="s">
        <v>12</v>
      </c>
      <c r="B24" s="31"/>
      <c r="C24" s="31"/>
      <c r="D24" s="31"/>
      <c r="E24" s="56"/>
      <c r="F24" s="57"/>
    </row>
    <row r="25" spans="1:8" ht="13.5" thickBot="1" x14ac:dyDescent="0.25">
      <c r="A25" s="26" t="s">
        <v>13</v>
      </c>
      <c r="B25" s="24"/>
      <c r="C25" s="24"/>
      <c r="D25" s="24"/>
      <c r="E25" s="58">
        <f>E24+E23</f>
        <v>9000</v>
      </c>
      <c r="F25" s="58">
        <f>F23</f>
        <v>7139.52</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43" t="s">
        <v>22</v>
      </c>
      <c r="B30" s="843"/>
      <c r="C30" s="843"/>
      <c r="D30" s="174" t="s">
        <v>15</v>
      </c>
      <c r="E30" s="175" t="s">
        <v>900</v>
      </c>
      <c r="F30" s="29" t="s">
        <v>1008</v>
      </c>
    </row>
    <row r="31" spans="1:8" ht="22.5" x14ac:dyDescent="0.2">
      <c r="A31" s="861" t="s">
        <v>176</v>
      </c>
      <c r="B31" s="861"/>
      <c r="C31" s="861"/>
      <c r="D31" s="211" t="s">
        <v>175</v>
      </c>
      <c r="E31" s="63" t="s">
        <v>352</v>
      </c>
      <c r="F31" s="63">
        <v>11</v>
      </c>
    </row>
    <row r="32" spans="1:8" ht="74.25" customHeight="1" x14ac:dyDescent="0.2">
      <c r="A32" s="861"/>
      <c r="B32" s="861"/>
      <c r="C32" s="861"/>
      <c r="D32" s="45" t="s">
        <v>177</v>
      </c>
      <c r="E32" s="63">
        <v>44400</v>
      </c>
      <c r="F32" s="63">
        <v>40700</v>
      </c>
    </row>
    <row r="33" spans="1:8" ht="12" customHeight="1" x14ac:dyDescent="0.2">
      <c r="A33" s="6" t="s">
        <v>16</v>
      </c>
      <c r="E33" s="20"/>
      <c r="F33" s="20"/>
    </row>
    <row r="34" spans="1:8" ht="203.25" customHeight="1" x14ac:dyDescent="0.2">
      <c r="A34" s="34" t="s">
        <v>17</v>
      </c>
      <c r="B34" s="965" t="s">
        <v>1017</v>
      </c>
      <c r="C34" s="966"/>
      <c r="D34" s="966"/>
      <c r="E34" s="966"/>
      <c r="F34" s="966"/>
      <c r="G34" s="19"/>
      <c r="H34" s="19"/>
    </row>
    <row r="35" spans="1:8" ht="12" customHeight="1" x14ac:dyDescent="0.2"/>
    <row r="36" spans="1:8" ht="33.75" customHeight="1" x14ac:dyDescent="0.2">
      <c r="A36" s="34" t="s">
        <v>29</v>
      </c>
      <c r="B36" s="817"/>
      <c r="C36" s="818"/>
      <c r="D36" s="818"/>
      <c r="E36" s="818"/>
      <c r="F36" s="819"/>
    </row>
  </sheetData>
  <mergeCells count="12">
    <mergeCell ref="C8:F8"/>
    <mergeCell ref="C9:F9"/>
    <mergeCell ref="C11:D11"/>
    <mergeCell ref="C12:D12"/>
    <mergeCell ref="C13:D13"/>
    <mergeCell ref="C14:D14"/>
    <mergeCell ref="B36:F36"/>
    <mergeCell ref="C16:F16"/>
    <mergeCell ref="C17:F17"/>
    <mergeCell ref="A30:C30"/>
    <mergeCell ref="A31:C32"/>
    <mergeCell ref="B34:F34"/>
  </mergeCells>
  <pageMargins left="0.7" right="0.7" top="0.75" bottom="0.75" header="0.3" footer="0.3"/>
  <pageSetup paperSize="9" scale="9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G39"/>
  <sheetViews>
    <sheetView topLeftCell="A4" workbookViewId="0">
      <selection activeCell="F34" sqref="F34"/>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5.75" x14ac:dyDescent="0.25">
      <c r="A1" s="64" t="s">
        <v>4</v>
      </c>
      <c r="B1" s="64"/>
      <c r="C1" s="65"/>
      <c r="D1" s="65"/>
      <c r="E1" s="65"/>
      <c r="F1" s="65"/>
      <c r="G1" s="65"/>
    </row>
    <row r="2" spans="1:7" ht="16.5" thickBot="1" x14ac:dyDescent="0.3">
      <c r="A2" s="67"/>
      <c r="B2" s="68"/>
    </row>
    <row r="3" spans="1:7" ht="13.5" thickBot="1" x14ac:dyDescent="0.25">
      <c r="A3" s="69"/>
      <c r="B3" s="69"/>
      <c r="C3" s="70" t="s">
        <v>24</v>
      </c>
      <c r="D3" s="927" t="s">
        <v>3</v>
      </c>
      <c r="E3" s="927"/>
      <c r="F3" s="927"/>
      <c r="G3" s="927"/>
    </row>
    <row r="4" spans="1:7" ht="13.5" thickBot="1" x14ac:dyDescent="0.25">
      <c r="A4" s="71" t="s">
        <v>0</v>
      </c>
      <c r="B4" s="69"/>
      <c r="C4" s="72">
        <v>3</v>
      </c>
      <c r="D4" s="930" t="s">
        <v>32</v>
      </c>
      <c r="E4" s="930"/>
      <c r="F4" s="930"/>
      <c r="G4" s="930"/>
    </row>
    <row r="5" spans="1:7" ht="13.5" thickBot="1" x14ac:dyDescent="0.25">
      <c r="A5" s="16" t="s">
        <v>642</v>
      </c>
      <c r="B5" s="69"/>
      <c r="C5" s="74" t="s">
        <v>68</v>
      </c>
      <c r="D5" s="105" t="s">
        <v>69</v>
      </c>
      <c r="E5" s="106"/>
      <c r="F5" s="106"/>
      <c r="G5" s="107"/>
    </row>
    <row r="6" spans="1:7" ht="13.5" thickBot="1" x14ac:dyDescent="0.25">
      <c r="A6" s="78"/>
      <c r="B6" s="69"/>
      <c r="C6" s="69"/>
      <c r="D6" s="69"/>
      <c r="E6" s="69"/>
      <c r="F6" s="69"/>
    </row>
    <row r="7" spans="1:7" ht="13.5" thickBot="1" x14ac:dyDescent="0.25">
      <c r="A7" s="71" t="s">
        <v>21</v>
      </c>
      <c r="B7" s="69"/>
      <c r="C7" s="933" t="s">
        <v>64</v>
      </c>
      <c r="D7" s="933"/>
      <c r="E7" s="933"/>
      <c r="F7" s="933"/>
      <c r="G7" s="933"/>
    </row>
    <row r="8" spans="1:7" ht="13.5" thickBot="1" x14ac:dyDescent="0.25">
      <c r="A8" s="73" t="s">
        <v>42</v>
      </c>
      <c r="B8" s="69"/>
      <c r="C8" s="933" t="s">
        <v>48</v>
      </c>
      <c r="D8" s="933"/>
      <c r="E8" s="933"/>
      <c r="F8" s="933"/>
      <c r="G8" s="933"/>
    </row>
    <row r="9" spans="1:7" ht="13.5" thickBot="1" x14ac:dyDescent="0.25">
      <c r="A9" s="73" t="s">
        <v>26</v>
      </c>
      <c r="B9" s="69"/>
      <c r="C9" s="933" t="s">
        <v>65</v>
      </c>
      <c r="D9" s="933"/>
      <c r="E9" s="933"/>
      <c r="F9" s="933"/>
      <c r="G9" s="933"/>
    </row>
    <row r="10" spans="1:7" ht="13.5" thickBot="1" x14ac:dyDescent="0.25">
      <c r="A10" s="78"/>
      <c r="B10" s="69"/>
      <c r="C10" s="69"/>
      <c r="D10" s="69"/>
      <c r="E10" s="69"/>
      <c r="F10" s="69"/>
    </row>
    <row r="11" spans="1:7" ht="13.5" thickBot="1" x14ac:dyDescent="0.25">
      <c r="A11" s="78"/>
      <c r="B11" s="69"/>
      <c r="C11" s="927" t="s">
        <v>28</v>
      </c>
      <c r="D11" s="927"/>
      <c r="E11" s="69"/>
      <c r="F11" s="69"/>
    </row>
    <row r="12" spans="1:7" ht="13.5" thickBot="1" x14ac:dyDescent="0.25">
      <c r="A12" s="81" t="s">
        <v>2</v>
      </c>
      <c r="B12" s="69"/>
      <c r="C12" s="933">
        <v>0</v>
      </c>
      <c r="D12" s="933"/>
      <c r="E12" s="69"/>
      <c r="F12" s="69"/>
    </row>
    <row r="13" spans="1:7" ht="13.5" thickBot="1" x14ac:dyDescent="0.25">
      <c r="A13" s="71" t="s">
        <v>20</v>
      </c>
      <c r="B13" s="69"/>
      <c r="C13" s="933">
        <v>0</v>
      </c>
      <c r="D13" s="933"/>
      <c r="E13" s="69"/>
      <c r="F13" s="69"/>
    </row>
    <row r="14" spans="1:7" ht="13.5" thickBot="1" x14ac:dyDescent="0.25">
      <c r="A14" s="73" t="s">
        <v>1</v>
      </c>
      <c r="B14" s="69"/>
      <c r="C14" s="933">
        <v>0</v>
      </c>
      <c r="D14" s="933"/>
      <c r="E14" s="69"/>
      <c r="F14" s="69"/>
    </row>
    <row r="15" spans="1:7" ht="13.5" thickBot="1" x14ac:dyDescent="0.25">
      <c r="A15" s="82"/>
      <c r="B15" s="69"/>
      <c r="C15" s="83"/>
      <c r="D15" s="83"/>
      <c r="E15" s="84"/>
      <c r="F15" s="84"/>
      <c r="G15" s="85"/>
    </row>
    <row r="16" spans="1:7" ht="13.5" thickBot="1" x14ac:dyDescent="0.25">
      <c r="A16" s="71" t="s">
        <v>18</v>
      </c>
      <c r="B16" s="84"/>
      <c r="C16" s="933" t="s">
        <v>1093</v>
      </c>
      <c r="D16" s="933"/>
      <c r="E16" s="933"/>
      <c r="F16" s="933"/>
      <c r="G16" s="933"/>
    </row>
    <row r="17" spans="1:7" ht="13.5" thickBot="1" x14ac:dyDescent="0.25">
      <c r="A17" s="73" t="s">
        <v>19</v>
      </c>
      <c r="B17" s="69"/>
      <c r="C17" s="933" t="s">
        <v>1007</v>
      </c>
      <c r="D17" s="933"/>
      <c r="E17" s="933"/>
      <c r="F17" s="933"/>
      <c r="G17" s="933"/>
    </row>
    <row r="18" spans="1:7" x14ac:dyDescent="0.2">
      <c r="B18" s="69"/>
    </row>
    <row r="19" spans="1:7" ht="15.75" x14ac:dyDescent="0.25">
      <c r="A19" s="64" t="s">
        <v>5</v>
      </c>
      <c r="B19" s="64"/>
      <c r="C19" s="65"/>
      <c r="D19" s="65"/>
      <c r="E19" s="65"/>
      <c r="F19" s="65"/>
      <c r="G19" s="65"/>
    </row>
    <row r="20" spans="1:7" ht="15.75" x14ac:dyDescent="0.25">
      <c r="A20" s="67"/>
      <c r="C20" s="85"/>
      <c r="D20" s="85"/>
      <c r="E20" s="85"/>
      <c r="F20" s="85"/>
      <c r="G20" s="85"/>
    </row>
    <row r="21" spans="1:7" x14ac:dyDescent="0.2">
      <c r="A21" s="86" t="s">
        <v>23</v>
      </c>
      <c r="B21" s="87" t="s">
        <v>6</v>
      </c>
      <c r="C21" s="87" t="s">
        <v>7</v>
      </c>
      <c r="D21" s="87" t="s">
        <v>8</v>
      </c>
      <c r="E21" s="87" t="s">
        <v>9</v>
      </c>
      <c r="F21" s="87" t="s">
        <v>10</v>
      </c>
    </row>
    <row r="22" spans="1:7" x14ac:dyDescent="0.2">
      <c r="A22" s="88"/>
      <c r="B22" s="88"/>
      <c r="C22" s="88"/>
      <c r="D22" s="88"/>
      <c r="E22" s="88"/>
      <c r="F22" s="88"/>
    </row>
    <row r="23" spans="1:7" ht="13.5" thickBot="1" x14ac:dyDescent="0.25">
      <c r="A23" s="88"/>
      <c r="B23" s="88"/>
      <c r="C23" s="88"/>
      <c r="D23" s="88"/>
      <c r="E23" s="88"/>
      <c r="F23" s="88"/>
    </row>
    <row r="24" spans="1:7" ht="13.5" thickBot="1" x14ac:dyDescent="0.25">
      <c r="A24" s="89" t="s">
        <v>11</v>
      </c>
      <c r="B24" s="90"/>
      <c r="C24" s="90"/>
      <c r="D24" s="90"/>
      <c r="E24" s="90">
        <v>0</v>
      </c>
      <c r="F24" s="91">
        <v>0</v>
      </c>
    </row>
    <row r="25" spans="1:7" ht="13.5" thickBot="1" x14ac:dyDescent="0.25">
      <c r="A25" s="89" t="s">
        <v>12</v>
      </c>
      <c r="B25" s="90">
        <v>0</v>
      </c>
      <c r="C25" s="90"/>
      <c r="D25" s="90"/>
      <c r="E25" s="90">
        <v>0</v>
      </c>
      <c r="F25" s="91">
        <v>0</v>
      </c>
    </row>
    <row r="26" spans="1:7" ht="13.5" thickBot="1" x14ac:dyDescent="0.25">
      <c r="A26" s="92" t="s">
        <v>13</v>
      </c>
      <c r="B26" s="90" t="s">
        <v>67</v>
      </c>
      <c r="C26" s="90" t="s">
        <v>67</v>
      </c>
      <c r="D26" s="90" t="s">
        <v>67</v>
      </c>
      <c r="E26" s="90"/>
      <c r="F26" s="91">
        <v>0</v>
      </c>
    </row>
    <row r="29" spans="1:7" ht="15.75" x14ac:dyDescent="0.25">
      <c r="A29" s="64" t="s">
        <v>14</v>
      </c>
      <c r="B29" s="65"/>
      <c r="C29" s="65"/>
      <c r="D29" s="65"/>
      <c r="E29" s="65"/>
      <c r="F29" s="65"/>
      <c r="G29" s="65"/>
    </row>
    <row r="30" spans="1:7" x14ac:dyDescent="0.2">
      <c r="A30" s="93"/>
    </row>
    <row r="31" spans="1:7" ht="22.5" x14ac:dyDescent="0.2">
      <c r="A31" s="967" t="s">
        <v>22</v>
      </c>
      <c r="B31" s="967"/>
      <c r="C31" s="967"/>
      <c r="D31" s="172" t="s">
        <v>15</v>
      </c>
      <c r="E31" s="175" t="s">
        <v>900</v>
      </c>
      <c r="F31" s="29" t="s">
        <v>1008</v>
      </c>
    </row>
    <row r="32" spans="1:7" ht="57.75" customHeight="1" x14ac:dyDescent="0.2">
      <c r="A32" s="969" t="s">
        <v>74</v>
      </c>
      <c r="B32" s="969"/>
      <c r="C32" s="969"/>
      <c r="D32" s="122" t="s">
        <v>75</v>
      </c>
      <c r="E32" s="104">
        <v>1</v>
      </c>
      <c r="F32" s="104">
        <v>1</v>
      </c>
    </row>
    <row r="33" spans="1:7" ht="32.85" customHeight="1" x14ac:dyDescent="0.2">
      <c r="A33" s="970" t="s">
        <v>70</v>
      </c>
      <c r="B33" s="970"/>
      <c r="C33" s="970"/>
      <c r="D33" s="567" t="s">
        <v>71</v>
      </c>
      <c r="E33" s="568">
        <v>0.75</v>
      </c>
      <c r="F33" s="568">
        <v>0.35</v>
      </c>
    </row>
    <row r="34" spans="1:7" ht="32.85" customHeight="1" x14ac:dyDescent="0.2">
      <c r="A34" s="968" t="s">
        <v>235</v>
      </c>
      <c r="B34" s="968"/>
      <c r="C34" s="968"/>
      <c r="D34" s="189" t="s">
        <v>558</v>
      </c>
      <c r="E34" s="569" t="s">
        <v>236</v>
      </c>
      <c r="F34" s="569" t="s">
        <v>236</v>
      </c>
    </row>
    <row r="35" spans="1:7" x14ac:dyDescent="0.2">
      <c r="E35" s="97"/>
      <c r="F35" s="97"/>
      <c r="G35" s="97"/>
    </row>
    <row r="36" spans="1:7" x14ac:dyDescent="0.2">
      <c r="A36" s="98" t="s">
        <v>16</v>
      </c>
    </row>
    <row r="37" spans="1:7" ht="60" x14ac:dyDescent="0.2">
      <c r="A37" s="99" t="s">
        <v>17</v>
      </c>
      <c r="B37" s="971" t="s">
        <v>576</v>
      </c>
      <c r="C37" s="971"/>
      <c r="D37" s="971"/>
      <c r="E37" s="971"/>
      <c r="F37" s="971"/>
    </row>
    <row r="39" spans="1:7" ht="24" x14ac:dyDescent="0.2">
      <c r="A39" s="99" t="s">
        <v>29</v>
      </c>
      <c r="B39" s="972"/>
      <c r="C39" s="972"/>
      <c r="D39" s="972"/>
      <c r="E39" s="972"/>
      <c r="F39" s="972"/>
    </row>
  </sheetData>
  <sheetProtection selectLockedCells="1" selectUnlockedCells="1"/>
  <mergeCells count="17">
    <mergeCell ref="A34:C34"/>
    <mergeCell ref="A32:C32"/>
    <mergeCell ref="A33:C33"/>
    <mergeCell ref="B37:F37"/>
    <mergeCell ref="B39:F39"/>
    <mergeCell ref="A31:C31"/>
    <mergeCell ref="D3:G3"/>
    <mergeCell ref="D4:G4"/>
    <mergeCell ref="C7:G7"/>
    <mergeCell ref="C8:G8"/>
    <mergeCell ref="C9:G9"/>
    <mergeCell ref="C11:D11"/>
    <mergeCell ref="C12:D12"/>
    <mergeCell ref="C13:D13"/>
    <mergeCell ref="C14:D14"/>
    <mergeCell ref="C16:G16"/>
    <mergeCell ref="C17:G17"/>
  </mergeCells>
  <pageMargins left="0.7" right="0.7" top="0.75" bottom="0.75" header="0.3" footer="0.3"/>
  <pageSetup paperSize="9" scale="76" firstPageNumber="0" fitToHeight="0" orientation="portrait"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pageSetUpPr fitToPage="1"/>
  </sheetPr>
  <dimension ref="A1:H39"/>
  <sheetViews>
    <sheetView showGridLines="0" workbookViewId="0">
      <selection activeCell="B1" sqref="B1"/>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642</v>
      </c>
      <c r="B5" s="3"/>
      <c r="C5" s="42" t="s">
        <v>554</v>
      </c>
      <c r="D5" s="36" t="s">
        <v>80</v>
      </c>
      <c r="E5" s="37"/>
      <c r="F5" s="38"/>
    </row>
    <row r="6" spans="1:8" ht="13.5" thickBot="1" x14ac:dyDescent="0.25">
      <c r="A6" s="4"/>
      <c r="B6" s="3"/>
      <c r="C6" s="3"/>
      <c r="D6" s="3"/>
      <c r="E6" s="3"/>
      <c r="F6" s="3"/>
    </row>
    <row r="7" spans="1:8" ht="13.5" thickBot="1" x14ac:dyDescent="0.25">
      <c r="A7" s="15" t="s">
        <v>21</v>
      </c>
      <c r="B7" s="3"/>
      <c r="C7" s="771" t="s">
        <v>82</v>
      </c>
      <c r="D7" s="772"/>
      <c r="E7" s="772"/>
      <c r="F7" s="773"/>
    </row>
    <row r="8" spans="1:8" ht="13.5" thickBot="1" x14ac:dyDescent="0.25">
      <c r="A8" s="16" t="s">
        <v>42</v>
      </c>
      <c r="B8" s="3"/>
      <c r="C8" s="829" t="s">
        <v>48</v>
      </c>
      <c r="D8" s="830"/>
      <c r="E8" s="830"/>
      <c r="F8" s="834"/>
    </row>
    <row r="9" spans="1:8" ht="13.5" thickBot="1" x14ac:dyDescent="0.25">
      <c r="A9" s="16" t="s">
        <v>26</v>
      </c>
      <c r="B9" s="3"/>
      <c r="C9" s="829" t="s">
        <v>83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33.9</v>
      </c>
      <c r="D12" s="828"/>
      <c r="E12" s="3"/>
      <c r="F12" s="3"/>
    </row>
    <row r="13" spans="1:8" ht="13.5" thickBot="1" x14ac:dyDescent="0.25">
      <c r="A13" s="15" t="s">
        <v>20</v>
      </c>
      <c r="B13" s="3"/>
      <c r="C13" s="827">
        <v>38.9</v>
      </c>
      <c r="D13" s="828"/>
      <c r="E13" s="3"/>
      <c r="F13" s="3"/>
    </row>
    <row r="14" spans="1:8" ht="13.5" thickBot="1" x14ac:dyDescent="0.25">
      <c r="A14" s="16" t="s">
        <v>1</v>
      </c>
      <c r="B14" s="3"/>
      <c r="C14" s="827">
        <v>41.735999999999997</v>
      </c>
      <c r="D14" s="828"/>
      <c r="E14" s="3"/>
      <c r="F14" s="3"/>
    </row>
    <row r="15" spans="1:8" ht="3" customHeight="1" thickBot="1" x14ac:dyDescent="0.25">
      <c r="A15" s="10"/>
      <c r="B15" s="3"/>
      <c r="C15" s="12"/>
      <c r="D15" s="12"/>
      <c r="E15" s="11"/>
      <c r="F15" s="11"/>
    </row>
    <row r="16" spans="1:8" ht="13.5" thickBot="1" x14ac:dyDescent="0.25">
      <c r="A16" s="15" t="s">
        <v>18</v>
      </c>
      <c r="B16" s="11"/>
      <c r="C16" s="829" t="s">
        <v>1245</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620</v>
      </c>
      <c r="C22" s="22"/>
      <c r="D22" s="22" t="s">
        <v>57</v>
      </c>
      <c r="E22" s="55">
        <v>11048</v>
      </c>
      <c r="F22" s="55">
        <v>10863.86</v>
      </c>
    </row>
    <row r="23" spans="1:8" x14ac:dyDescent="0.2">
      <c r="A23" s="30"/>
      <c r="B23" s="62">
        <v>630</v>
      </c>
      <c r="C23" s="22"/>
      <c r="D23" s="22" t="s">
        <v>55</v>
      </c>
      <c r="E23" s="55">
        <v>27752</v>
      </c>
      <c r="F23" s="55">
        <v>30872.5</v>
      </c>
    </row>
    <row r="24" spans="1:8" ht="13.5" thickBot="1" x14ac:dyDescent="0.25">
      <c r="A24" s="22"/>
      <c r="B24" s="62">
        <v>640</v>
      </c>
      <c r="C24" s="32"/>
      <c r="D24" s="22" t="s">
        <v>56</v>
      </c>
      <c r="E24" s="55">
        <v>100</v>
      </c>
      <c r="F24" s="55">
        <v>0</v>
      </c>
    </row>
    <row r="25" spans="1:8" ht="13.5" thickBot="1" x14ac:dyDescent="0.25">
      <c r="A25" s="23" t="s">
        <v>11</v>
      </c>
      <c r="B25" s="24"/>
      <c r="C25" s="24"/>
      <c r="D25" s="24"/>
      <c r="E25" s="61">
        <f>SUM(E22:E24)</f>
        <v>38900</v>
      </c>
      <c r="F25" s="61">
        <f>SUM(F22:F24)</f>
        <v>41736.36</v>
      </c>
    </row>
    <row r="26" spans="1:8" ht="13.5" thickBot="1" x14ac:dyDescent="0.25">
      <c r="A26" s="33" t="s">
        <v>12</v>
      </c>
      <c r="B26" s="31"/>
      <c r="C26" s="31"/>
      <c r="D26" s="31"/>
      <c r="E26" s="56"/>
      <c r="F26" s="57"/>
    </row>
    <row r="27" spans="1:8" ht="13.5" thickBot="1" x14ac:dyDescent="0.25">
      <c r="A27" s="26" t="s">
        <v>13</v>
      </c>
      <c r="B27" s="24"/>
      <c r="C27" s="24"/>
      <c r="D27" s="24"/>
      <c r="E27" s="58">
        <f>E26+E25</f>
        <v>38900</v>
      </c>
      <c r="F27" s="58">
        <f>F26+F25</f>
        <v>41736.36</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31" t="s">
        <v>22</v>
      </c>
      <c r="B32" s="832"/>
      <c r="C32" s="833"/>
      <c r="D32" s="174" t="s">
        <v>15</v>
      </c>
      <c r="E32" s="175" t="s">
        <v>900</v>
      </c>
      <c r="F32" s="29" t="s">
        <v>1008</v>
      </c>
    </row>
    <row r="33" spans="1:8" ht="68.25" customHeight="1" x14ac:dyDescent="0.2">
      <c r="A33" s="820" t="s">
        <v>81</v>
      </c>
      <c r="B33" s="821"/>
      <c r="C33" s="822"/>
      <c r="D33" s="45" t="s">
        <v>557</v>
      </c>
      <c r="E33" s="44">
        <v>6</v>
      </c>
      <c r="F33" s="44">
        <v>10</v>
      </c>
    </row>
    <row r="34" spans="1:8" ht="57.75" customHeight="1" x14ac:dyDescent="0.2">
      <c r="A34" s="859"/>
      <c r="B34" s="976"/>
      <c r="C34" s="860"/>
      <c r="D34" s="45" t="s">
        <v>556</v>
      </c>
      <c r="E34" s="44">
        <v>6</v>
      </c>
      <c r="F34" s="44">
        <v>5</v>
      </c>
    </row>
    <row r="35" spans="1:8" ht="55.5" customHeight="1" x14ac:dyDescent="0.2">
      <c r="A35" s="823"/>
      <c r="B35" s="824"/>
      <c r="C35" s="825"/>
      <c r="D35" s="45" t="s">
        <v>555</v>
      </c>
      <c r="E35" s="44">
        <v>8</v>
      </c>
      <c r="F35" s="44">
        <v>4.5</v>
      </c>
    </row>
    <row r="36" spans="1:8" ht="27.75" customHeight="1" x14ac:dyDescent="0.2">
      <c r="A36" s="6" t="s">
        <v>16</v>
      </c>
      <c r="E36" s="20"/>
      <c r="F36" s="20"/>
    </row>
    <row r="37" spans="1:8" ht="249.75" customHeight="1" x14ac:dyDescent="0.2">
      <c r="A37" s="34" t="s">
        <v>17</v>
      </c>
      <c r="B37" s="973" t="s">
        <v>1249</v>
      </c>
      <c r="C37" s="974"/>
      <c r="D37" s="974"/>
      <c r="E37" s="974"/>
      <c r="F37" s="975"/>
      <c r="G37" s="19"/>
      <c r="H37" s="19"/>
    </row>
    <row r="38" spans="1:8" ht="21.75" customHeight="1" x14ac:dyDescent="0.2"/>
    <row r="39" spans="1:8" ht="28.5" customHeight="1" x14ac:dyDescent="0.2">
      <c r="A39" s="34" t="s">
        <v>29</v>
      </c>
      <c r="B39" s="947"/>
      <c r="C39" s="948"/>
      <c r="D39" s="948"/>
      <c r="E39" s="948"/>
      <c r="F39" s="949"/>
    </row>
  </sheetData>
  <mergeCells count="12">
    <mergeCell ref="B37:F37"/>
    <mergeCell ref="B39:F39"/>
    <mergeCell ref="A33:C35"/>
    <mergeCell ref="C16:F16"/>
    <mergeCell ref="C17:F17"/>
    <mergeCell ref="A32:C32"/>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pageSetUpPr fitToPage="1"/>
  </sheetPr>
  <dimension ref="A1:H38"/>
  <sheetViews>
    <sheetView showGridLines="0" workbookViewId="0">
      <selection activeCell="D27" sqref="D2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3</v>
      </c>
      <c r="D4" s="50" t="s">
        <v>32</v>
      </c>
      <c r="E4" s="51"/>
      <c r="F4" s="52"/>
    </row>
    <row r="5" spans="1:8" ht="13.5" thickBot="1" x14ac:dyDescent="0.25">
      <c r="A5" s="16" t="s">
        <v>642</v>
      </c>
      <c r="B5" s="3"/>
      <c r="C5" s="42" t="s">
        <v>559</v>
      </c>
      <c r="D5" s="36" t="s">
        <v>89</v>
      </c>
      <c r="E5" s="37"/>
      <c r="F5" s="38"/>
    </row>
    <row r="6" spans="1:8" ht="13.5" thickBot="1" x14ac:dyDescent="0.25">
      <c r="A6" s="4"/>
      <c r="B6" s="3"/>
      <c r="C6" s="3"/>
      <c r="D6" s="3"/>
      <c r="E6" s="3"/>
      <c r="F6" s="3"/>
    </row>
    <row r="7" spans="1:8" ht="13.5" thickBot="1" x14ac:dyDescent="0.25">
      <c r="A7" s="15" t="s">
        <v>21</v>
      </c>
      <c r="B7" s="3"/>
      <c r="C7" s="9" t="s">
        <v>82</v>
      </c>
      <c r="D7" s="8"/>
      <c r="E7" s="8"/>
      <c r="F7" s="53"/>
    </row>
    <row r="8" spans="1:8" ht="13.5" thickBot="1" x14ac:dyDescent="0.25">
      <c r="A8" s="16" t="s">
        <v>42</v>
      </c>
      <c r="B8" s="3"/>
      <c r="C8" s="829" t="s">
        <v>48</v>
      </c>
      <c r="D8" s="830"/>
      <c r="E8" s="830"/>
      <c r="F8" s="834"/>
    </row>
    <row r="9" spans="1:8" ht="13.5" thickBot="1" x14ac:dyDescent="0.25">
      <c r="A9" s="16" t="s">
        <v>26</v>
      </c>
      <c r="B9" s="3"/>
      <c r="C9" s="829" t="s">
        <v>83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14.28</v>
      </c>
      <c r="D12" s="828"/>
      <c r="E12" s="3"/>
      <c r="F12" s="3"/>
    </row>
    <row r="13" spans="1:8" ht="13.5" thickBot="1" x14ac:dyDescent="0.25">
      <c r="A13" s="15" t="s">
        <v>20</v>
      </c>
      <c r="B13" s="3"/>
      <c r="C13" s="827">
        <v>14.28</v>
      </c>
      <c r="D13" s="828"/>
      <c r="E13" s="3"/>
      <c r="F13" s="3"/>
    </row>
    <row r="14" spans="1:8" ht="13.5" thickBot="1" x14ac:dyDescent="0.25">
      <c r="A14" s="16" t="s">
        <v>1</v>
      </c>
      <c r="B14" s="3"/>
      <c r="C14" s="827">
        <v>11.992000000000001</v>
      </c>
      <c r="D14" s="828"/>
      <c r="E14" s="3"/>
      <c r="F14" s="3"/>
    </row>
    <row r="15" spans="1:8" ht="3" customHeight="1" thickBot="1" x14ac:dyDescent="0.25">
      <c r="A15" s="10"/>
      <c r="B15" s="3"/>
      <c r="C15" s="12"/>
      <c r="D15" s="12"/>
      <c r="E15" s="11"/>
      <c r="F15" s="11"/>
    </row>
    <row r="16" spans="1:8" ht="13.5" thickBot="1" x14ac:dyDescent="0.25">
      <c r="A16" s="15" t="s">
        <v>18</v>
      </c>
      <c r="B16" s="11"/>
      <c r="C16" s="829" t="s">
        <v>1245</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55">
        <v>8229</v>
      </c>
      <c r="F22" s="55">
        <v>8228.7000000000007</v>
      </c>
    </row>
    <row r="23" spans="1:8" x14ac:dyDescent="0.2">
      <c r="A23" s="30"/>
      <c r="B23" s="62">
        <v>620</v>
      </c>
      <c r="C23" s="22"/>
      <c r="D23" s="22" t="s">
        <v>57</v>
      </c>
      <c r="E23" s="55">
        <v>2876</v>
      </c>
      <c r="F23" s="55">
        <v>2875.93</v>
      </c>
    </row>
    <row r="24" spans="1:8" x14ac:dyDescent="0.2">
      <c r="A24" s="30"/>
      <c r="B24" s="62">
        <v>630</v>
      </c>
      <c r="C24" s="22"/>
      <c r="D24" s="22" t="s">
        <v>55</v>
      </c>
      <c r="E24" s="55">
        <v>3175</v>
      </c>
      <c r="F24" s="55">
        <v>888.18</v>
      </c>
    </row>
    <row r="25" spans="1:8" ht="13.5" thickBot="1" x14ac:dyDescent="0.25">
      <c r="A25" s="22"/>
      <c r="B25" s="62"/>
      <c r="C25" s="32"/>
      <c r="D25" s="22"/>
      <c r="E25" s="55"/>
      <c r="F25" s="55"/>
    </row>
    <row r="26" spans="1:8" ht="13.5" thickBot="1" x14ac:dyDescent="0.25">
      <c r="A26" s="23" t="s">
        <v>11</v>
      </c>
      <c r="B26" s="24"/>
      <c r="C26" s="24"/>
      <c r="D26" s="24"/>
      <c r="E26" s="61">
        <f>SUM(E22:E25)</f>
        <v>14280</v>
      </c>
      <c r="F26" s="61">
        <f>SUM(F22:F25)</f>
        <v>11992.810000000001</v>
      </c>
    </row>
    <row r="27" spans="1:8" ht="13.5" thickBot="1" x14ac:dyDescent="0.25">
      <c r="A27" s="33" t="s">
        <v>12</v>
      </c>
      <c r="B27" s="31"/>
      <c r="C27" s="31"/>
      <c r="D27" s="31"/>
      <c r="E27" s="56"/>
      <c r="F27" s="57"/>
    </row>
    <row r="28" spans="1:8" ht="13.5" thickBot="1" x14ac:dyDescent="0.25">
      <c r="A28" s="26" t="s">
        <v>13</v>
      </c>
      <c r="B28" s="24"/>
      <c r="C28" s="24"/>
      <c r="D28" s="24"/>
      <c r="E28" s="58">
        <f>E27+E26</f>
        <v>14280</v>
      </c>
      <c r="F28" s="58">
        <f>F27+F26</f>
        <v>11992.810000000001</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31" t="s">
        <v>22</v>
      </c>
      <c r="B33" s="832"/>
      <c r="C33" s="833"/>
      <c r="D33" s="174" t="s">
        <v>15</v>
      </c>
      <c r="E33" s="175" t="s">
        <v>900</v>
      </c>
      <c r="F33" s="29" t="s">
        <v>1008</v>
      </c>
    </row>
    <row r="34" spans="1:8" ht="22.5" x14ac:dyDescent="0.2">
      <c r="A34" s="826" t="s">
        <v>951</v>
      </c>
      <c r="B34" s="826"/>
      <c r="C34" s="826"/>
      <c r="D34" s="45" t="s">
        <v>952</v>
      </c>
      <c r="E34" s="44" t="s">
        <v>33</v>
      </c>
      <c r="F34" s="63" t="s">
        <v>33</v>
      </c>
    </row>
    <row r="35" spans="1:8" ht="27.75" customHeight="1" x14ac:dyDescent="0.2">
      <c r="A35" s="6" t="s">
        <v>16</v>
      </c>
      <c r="E35" s="20"/>
      <c r="F35" s="20"/>
    </row>
    <row r="36" spans="1:8" ht="365.25" customHeight="1" x14ac:dyDescent="0.2">
      <c r="A36" s="411" t="s">
        <v>17</v>
      </c>
      <c r="B36" s="817" t="s">
        <v>1248</v>
      </c>
      <c r="C36" s="818"/>
      <c r="D36" s="818"/>
      <c r="E36" s="818"/>
      <c r="F36" s="819"/>
      <c r="G36" s="19"/>
      <c r="H36" s="19"/>
    </row>
    <row r="37" spans="1:8" ht="21.75" customHeight="1" x14ac:dyDescent="0.2"/>
    <row r="38" spans="1:8" ht="28.5" customHeight="1" x14ac:dyDescent="0.2">
      <c r="A38" s="34" t="s">
        <v>29</v>
      </c>
      <c r="B38" s="962"/>
      <c r="C38" s="963"/>
      <c r="D38" s="963"/>
      <c r="E38" s="963"/>
      <c r="F38" s="964"/>
    </row>
  </sheetData>
  <mergeCells count="12">
    <mergeCell ref="C16:F16"/>
    <mergeCell ref="C17:F17"/>
    <mergeCell ref="A33:C33"/>
    <mergeCell ref="B36:F36"/>
    <mergeCell ref="B38:F38"/>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F42"/>
  <sheetViews>
    <sheetView workbookViewId="0">
      <selection activeCell="B43" sqref="B4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83" t="s">
        <v>3</v>
      </c>
      <c r="E3" s="983"/>
      <c r="F3" s="984"/>
    </row>
    <row r="4" spans="1:6" ht="13.5" thickBot="1" x14ac:dyDescent="0.25">
      <c r="A4" s="71" t="s">
        <v>0</v>
      </c>
      <c r="B4" s="69"/>
      <c r="C4" s="124">
        <v>3</v>
      </c>
      <c r="D4" s="110" t="s">
        <v>32</v>
      </c>
      <c r="E4" s="111"/>
      <c r="F4" s="125"/>
    </row>
    <row r="5" spans="1:6" ht="32.25" customHeight="1" thickBot="1" x14ac:dyDescent="0.25">
      <c r="A5" s="599" t="s">
        <v>642</v>
      </c>
      <c r="B5" s="69"/>
      <c r="C5" s="572" t="s">
        <v>564</v>
      </c>
      <c r="D5" s="980" t="s">
        <v>565</v>
      </c>
      <c r="E5" s="981"/>
      <c r="F5" s="982"/>
    </row>
    <row r="6" spans="1:6" ht="13.5" thickBot="1" x14ac:dyDescent="0.25">
      <c r="A6" s="78"/>
      <c r="B6" s="69"/>
      <c r="C6" s="69"/>
      <c r="D6" s="69"/>
      <c r="E6" s="69"/>
      <c r="F6" s="69"/>
    </row>
    <row r="7" spans="1:6" ht="13.5" thickBot="1" x14ac:dyDescent="0.25">
      <c r="A7" s="15" t="s">
        <v>21</v>
      </c>
      <c r="B7" s="3"/>
      <c r="C7" s="9" t="s">
        <v>560</v>
      </c>
      <c r="D7" s="8"/>
      <c r="E7" s="8"/>
      <c r="F7" s="53"/>
    </row>
    <row r="8" spans="1:6" ht="13.5" thickBot="1" x14ac:dyDescent="0.25">
      <c r="A8" s="16" t="s">
        <v>42</v>
      </c>
      <c r="B8" s="3"/>
      <c r="C8" s="829" t="s">
        <v>48</v>
      </c>
      <c r="D8" s="830"/>
      <c r="E8" s="830"/>
      <c r="F8" s="834"/>
    </row>
    <row r="9" spans="1:6" ht="13.5" thickBot="1" x14ac:dyDescent="0.25">
      <c r="A9" s="16" t="s">
        <v>26</v>
      </c>
      <c r="B9" s="3"/>
      <c r="C9" s="829" t="s">
        <v>561</v>
      </c>
      <c r="D9" s="830"/>
      <c r="E9" s="830"/>
      <c r="F9" s="834"/>
    </row>
    <row r="10" spans="1:6" ht="13.5" thickBot="1" x14ac:dyDescent="0.25">
      <c r="A10" s="78"/>
      <c r="B10" s="69"/>
      <c r="C10" s="69"/>
      <c r="D10" s="69"/>
      <c r="E10" s="69"/>
      <c r="F10" s="69"/>
    </row>
    <row r="11" spans="1:6" ht="13.5" thickBot="1" x14ac:dyDescent="0.25">
      <c r="A11" s="78"/>
      <c r="B11" s="69"/>
      <c r="C11" s="927" t="s">
        <v>28</v>
      </c>
      <c r="D11" s="927"/>
      <c r="E11" s="69"/>
      <c r="F11" s="69"/>
    </row>
    <row r="12" spans="1:6" ht="13.5" thickBot="1" x14ac:dyDescent="0.25">
      <c r="A12" s="81" t="s">
        <v>2</v>
      </c>
      <c r="B12" s="69"/>
      <c r="C12" s="978">
        <v>46.64</v>
      </c>
      <c r="D12" s="979"/>
      <c r="E12" s="69"/>
      <c r="F12" s="69"/>
    </row>
    <row r="13" spans="1:6" ht="13.5" thickBot="1" x14ac:dyDescent="0.25">
      <c r="A13" s="71" t="s">
        <v>20</v>
      </c>
      <c r="B13" s="69"/>
      <c r="C13" s="978">
        <v>46.64</v>
      </c>
      <c r="D13" s="979"/>
      <c r="E13" s="69"/>
      <c r="F13" s="69"/>
    </row>
    <row r="14" spans="1:6" ht="13.5" thickBot="1" x14ac:dyDescent="0.25">
      <c r="A14" s="73" t="s">
        <v>1</v>
      </c>
      <c r="B14" s="69"/>
      <c r="C14" s="935">
        <v>43.718000000000004</v>
      </c>
      <c r="D14" s="935"/>
      <c r="E14" s="69"/>
      <c r="F14" s="69"/>
    </row>
    <row r="15" spans="1:6" ht="13.5" thickBot="1" x14ac:dyDescent="0.25">
      <c r="A15" s="82"/>
      <c r="B15" s="69"/>
      <c r="C15" s="83"/>
      <c r="D15" s="83"/>
      <c r="E15" s="84"/>
      <c r="F15" s="84"/>
    </row>
    <row r="16" spans="1:6" ht="13.5" thickBot="1" x14ac:dyDescent="0.25">
      <c r="A16" s="71" t="s">
        <v>18</v>
      </c>
      <c r="B16" s="84"/>
      <c r="C16" s="933" t="s">
        <v>933</v>
      </c>
      <c r="D16" s="933"/>
      <c r="E16" s="933"/>
      <c r="F16" s="933"/>
    </row>
    <row r="17" spans="1:6" ht="13.5" thickBot="1" x14ac:dyDescent="0.25">
      <c r="A17" s="73" t="s">
        <v>19</v>
      </c>
      <c r="B17" s="69"/>
      <c r="C17" s="79" t="s">
        <v>890</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142"/>
      <c r="B22" s="88">
        <v>610</v>
      </c>
      <c r="C22" s="87"/>
      <c r="D22" s="200" t="s">
        <v>54</v>
      </c>
      <c r="E22" s="130">
        <v>4250</v>
      </c>
      <c r="F22" s="130">
        <v>4516.88</v>
      </c>
    </row>
    <row r="23" spans="1:6" x14ac:dyDescent="0.2">
      <c r="A23" s="88"/>
      <c r="B23" s="88">
        <v>620</v>
      </c>
      <c r="C23" s="88"/>
      <c r="D23" s="88" t="s">
        <v>57</v>
      </c>
      <c r="E23" s="130">
        <v>1490</v>
      </c>
      <c r="F23" s="130">
        <v>1724.8</v>
      </c>
    </row>
    <row r="24" spans="1:6" ht="13.5" thickBot="1" x14ac:dyDescent="0.25">
      <c r="A24" s="88"/>
      <c r="B24" s="88">
        <v>630</v>
      </c>
      <c r="C24" s="88"/>
      <c r="D24" s="88" t="s">
        <v>55</v>
      </c>
      <c r="E24" s="130">
        <v>25900</v>
      </c>
      <c r="F24" s="130">
        <v>19025.46</v>
      </c>
    </row>
    <row r="25" spans="1:6" x14ac:dyDescent="0.2">
      <c r="A25" s="585" t="s">
        <v>11</v>
      </c>
      <c r="B25" s="586"/>
      <c r="C25" s="586"/>
      <c r="D25" s="586"/>
      <c r="E25" s="587">
        <f>SUM(E22:E24)</f>
        <v>31640</v>
      </c>
      <c r="F25" s="587">
        <f>SUM(F22:F24)</f>
        <v>25267.14</v>
      </c>
    </row>
    <row r="26" spans="1:6" x14ac:dyDescent="0.2">
      <c r="A26" s="259"/>
      <c r="B26" s="260">
        <v>711</v>
      </c>
      <c r="C26" s="260"/>
      <c r="D26" s="260" t="s">
        <v>179</v>
      </c>
      <c r="E26" s="588">
        <v>15000</v>
      </c>
      <c r="F26" s="588">
        <v>0</v>
      </c>
    </row>
    <row r="27" spans="1:6" x14ac:dyDescent="0.2">
      <c r="A27" s="259"/>
      <c r="B27" s="260"/>
      <c r="C27" s="260"/>
      <c r="D27" s="260"/>
      <c r="E27" s="588"/>
      <c r="F27" s="588"/>
    </row>
    <row r="28" spans="1:6" ht="13.5" thickBot="1" x14ac:dyDescent="0.25">
      <c r="A28" s="119" t="s">
        <v>12</v>
      </c>
      <c r="B28" s="120"/>
      <c r="C28" s="120"/>
      <c r="D28" s="120"/>
      <c r="E28" s="135">
        <f>E26+E27</f>
        <v>15000</v>
      </c>
      <c r="F28" s="589">
        <f>F26+F27</f>
        <v>0</v>
      </c>
    </row>
    <row r="29" spans="1:6" ht="13.5" thickBot="1" x14ac:dyDescent="0.25">
      <c r="A29" s="92" t="s">
        <v>13</v>
      </c>
      <c r="B29" s="90" t="s">
        <v>67</v>
      </c>
      <c r="C29" s="90" t="s">
        <v>67</v>
      </c>
      <c r="D29" s="90" t="s">
        <v>67</v>
      </c>
      <c r="E29" s="134">
        <f>E25+E28</f>
        <v>46640</v>
      </c>
      <c r="F29" s="134">
        <f>F25+F28</f>
        <v>25267.14</v>
      </c>
    </row>
    <row r="32" spans="1:6" ht="15.75" x14ac:dyDescent="0.25">
      <c r="A32" s="64" t="s">
        <v>14</v>
      </c>
      <c r="B32" s="65"/>
      <c r="C32" s="65"/>
      <c r="D32" s="65"/>
      <c r="E32" s="65"/>
      <c r="F32" s="65"/>
    </row>
    <row r="33" spans="1:6" x14ac:dyDescent="0.2">
      <c r="A33" s="93"/>
    </row>
    <row r="34" spans="1:6" ht="22.5" x14ac:dyDescent="0.2">
      <c r="A34" s="219" t="s">
        <v>22</v>
      </c>
      <c r="B34" s="977" t="s">
        <v>15</v>
      </c>
      <c r="C34" s="977"/>
      <c r="D34" s="977"/>
      <c r="E34" s="175" t="s">
        <v>900</v>
      </c>
      <c r="F34" s="29" t="s">
        <v>1008</v>
      </c>
    </row>
    <row r="35" spans="1:6" ht="66" customHeight="1" x14ac:dyDescent="0.2">
      <c r="A35" s="826" t="s">
        <v>562</v>
      </c>
      <c r="B35" s="861" t="s">
        <v>178</v>
      </c>
      <c r="C35" s="861"/>
      <c r="D35" s="861"/>
      <c r="E35" s="213">
        <v>1</v>
      </c>
      <c r="F35" s="213">
        <v>0.9</v>
      </c>
    </row>
    <row r="36" spans="1:6" x14ac:dyDescent="0.2">
      <c r="A36" s="826"/>
      <c r="B36" s="861" t="s">
        <v>72</v>
      </c>
      <c r="C36" s="861"/>
      <c r="D36" s="861"/>
      <c r="E36" s="214">
        <v>4</v>
      </c>
      <c r="F36" s="214">
        <v>4</v>
      </c>
    </row>
    <row r="37" spans="1:6" x14ac:dyDescent="0.2">
      <c r="A37" s="826"/>
      <c r="B37" s="861" t="s">
        <v>563</v>
      </c>
      <c r="C37" s="861"/>
      <c r="D37" s="861"/>
      <c r="E37" s="571">
        <v>39</v>
      </c>
      <c r="F37" s="571">
        <v>39</v>
      </c>
    </row>
    <row r="38" spans="1:6" x14ac:dyDescent="0.2">
      <c r="B38" s="570"/>
      <c r="C38" s="570"/>
      <c r="D38" s="570"/>
      <c r="E38" s="97"/>
      <c r="F38" s="97"/>
    </row>
    <row r="39" spans="1:6" x14ac:dyDescent="0.2">
      <c r="A39" s="98" t="s">
        <v>16</v>
      </c>
    </row>
    <row r="40" spans="1:6" ht="134.25" customHeight="1" x14ac:dyDescent="0.2">
      <c r="A40" s="99" t="s">
        <v>17</v>
      </c>
      <c r="B40" s="971" t="s">
        <v>1077</v>
      </c>
      <c r="C40" s="971"/>
      <c r="D40" s="971"/>
      <c r="E40" s="971"/>
      <c r="F40" s="971"/>
    </row>
    <row r="42" spans="1:6" ht="45" customHeight="1" x14ac:dyDescent="0.2">
      <c r="A42" s="99" t="s">
        <v>29</v>
      </c>
      <c r="B42" s="971" t="s">
        <v>1078</v>
      </c>
      <c r="C42" s="971"/>
      <c r="D42" s="971"/>
      <c r="E42" s="971"/>
      <c r="F42" s="971"/>
    </row>
  </sheetData>
  <sheetProtection selectLockedCells="1" selectUnlockedCells="1"/>
  <mergeCells count="16">
    <mergeCell ref="D3:F3"/>
    <mergeCell ref="C8:F8"/>
    <mergeCell ref="C9:F9"/>
    <mergeCell ref="C11:D11"/>
    <mergeCell ref="C12:D12"/>
    <mergeCell ref="C13:D13"/>
    <mergeCell ref="A35:A37"/>
    <mergeCell ref="D5:F5"/>
    <mergeCell ref="C14:D14"/>
    <mergeCell ref="C16:F16"/>
    <mergeCell ref="B40:F40"/>
    <mergeCell ref="B42:F42"/>
    <mergeCell ref="B35:D35"/>
    <mergeCell ref="B34:D34"/>
    <mergeCell ref="B36:D36"/>
    <mergeCell ref="B37:D37"/>
  </mergeCells>
  <pageMargins left="0.7" right="0.7" top="0.75" bottom="0.75" header="0.3" footer="0.3"/>
  <pageSetup paperSize="9" scale="83" firstPageNumber="0" fitToHeight="0" orientation="portrait"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pageSetUpPr fitToPage="1"/>
  </sheetPr>
  <dimension ref="A1:F37"/>
  <sheetViews>
    <sheetView workbookViewId="0">
      <selection activeCell="B35" sqref="B35:F35"/>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6" ht="15.75" x14ac:dyDescent="0.25">
      <c r="A1" s="64" t="s">
        <v>4</v>
      </c>
      <c r="B1" s="64"/>
      <c r="C1" s="65"/>
      <c r="D1" s="65"/>
      <c r="E1" s="65"/>
      <c r="F1" s="65"/>
    </row>
    <row r="2" spans="1:6" ht="16.5" thickBot="1" x14ac:dyDescent="0.3">
      <c r="A2" s="67"/>
      <c r="B2" s="68"/>
    </row>
    <row r="3" spans="1:6" ht="13.5" thickBot="1" x14ac:dyDescent="0.25">
      <c r="A3" s="69"/>
      <c r="B3" s="69"/>
      <c r="C3" s="123" t="s">
        <v>24</v>
      </c>
      <c r="D3" s="983" t="s">
        <v>3</v>
      </c>
      <c r="E3" s="983"/>
      <c r="F3" s="984"/>
    </row>
    <row r="4" spans="1:6" ht="13.5" thickBot="1" x14ac:dyDescent="0.25">
      <c r="A4" s="71" t="s">
        <v>0</v>
      </c>
      <c r="B4" s="69"/>
      <c r="C4" s="124">
        <v>3</v>
      </c>
      <c r="D4" s="110" t="s">
        <v>32</v>
      </c>
      <c r="E4" s="111"/>
      <c r="F4" s="125"/>
    </row>
    <row r="5" spans="1:6" ht="13.5" thickBot="1" x14ac:dyDescent="0.25">
      <c r="A5" s="73" t="s">
        <v>642</v>
      </c>
      <c r="B5" s="69"/>
      <c r="C5" s="126" t="s">
        <v>88</v>
      </c>
      <c r="D5" s="127" t="s">
        <v>180</v>
      </c>
      <c r="E5" s="128"/>
      <c r="F5" s="129"/>
    </row>
    <row r="6" spans="1:6" ht="13.5" thickBot="1" x14ac:dyDescent="0.25">
      <c r="A6" s="78"/>
      <c r="B6" s="69"/>
      <c r="C6" s="69"/>
      <c r="D6" s="69"/>
      <c r="E6" s="69"/>
      <c r="F6" s="69"/>
    </row>
    <row r="7" spans="1:6" ht="13.5" thickBot="1" x14ac:dyDescent="0.25">
      <c r="A7" s="15" t="s">
        <v>21</v>
      </c>
      <c r="B7" s="3"/>
      <c r="C7" s="9" t="s">
        <v>147</v>
      </c>
      <c r="D7" s="8"/>
      <c r="E7" s="8"/>
      <c r="F7" s="53"/>
    </row>
    <row r="8" spans="1:6" ht="13.5" thickBot="1" x14ac:dyDescent="0.25">
      <c r="A8" s="16" t="s">
        <v>42</v>
      </c>
      <c r="B8" s="3"/>
      <c r="C8" s="829" t="s">
        <v>48</v>
      </c>
      <c r="D8" s="830"/>
      <c r="E8" s="830"/>
      <c r="F8" s="834"/>
    </row>
    <row r="9" spans="1:6" ht="13.5" thickBot="1" x14ac:dyDescent="0.25">
      <c r="A9" s="16" t="s">
        <v>26</v>
      </c>
      <c r="B9" s="3"/>
      <c r="C9" s="829" t="s">
        <v>181</v>
      </c>
      <c r="D9" s="830"/>
      <c r="E9" s="830"/>
      <c r="F9" s="834"/>
    </row>
    <row r="10" spans="1:6" ht="13.5" thickBot="1" x14ac:dyDescent="0.25">
      <c r="A10" s="78"/>
      <c r="B10" s="69"/>
      <c r="C10" s="69"/>
      <c r="D10" s="69"/>
      <c r="E10" s="69"/>
      <c r="F10" s="69"/>
    </row>
    <row r="11" spans="1:6" ht="13.5" thickBot="1" x14ac:dyDescent="0.25">
      <c r="A11" s="78"/>
      <c r="B11" s="69"/>
      <c r="C11" s="927" t="s">
        <v>28</v>
      </c>
      <c r="D11" s="927"/>
      <c r="E11" s="69"/>
      <c r="F11" s="69"/>
    </row>
    <row r="12" spans="1:6" ht="13.5" thickBot="1" x14ac:dyDescent="0.25">
      <c r="A12" s="81" t="s">
        <v>2</v>
      </c>
      <c r="B12" s="69"/>
      <c r="C12" s="978">
        <v>2</v>
      </c>
      <c r="D12" s="979"/>
      <c r="E12" s="69"/>
      <c r="F12" s="69"/>
    </row>
    <row r="13" spans="1:6" ht="13.5" thickBot="1" x14ac:dyDescent="0.25">
      <c r="A13" s="71" t="s">
        <v>20</v>
      </c>
      <c r="B13" s="69"/>
      <c r="C13" s="978">
        <v>2</v>
      </c>
      <c r="D13" s="979"/>
      <c r="E13" s="69"/>
      <c r="F13" s="69"/>
    </row>
    <row r="14" spans="1:6" ht="13.5" thickBot="1" x14ac:dyDescent="0.25">
      <c r="A14" s="73" t="s">
        <v>1</v>
      </c>
      <c r="B14" s="69"/>
      <c r="C14" s="935">
        <v>1.617</v>
      </c>
      <c r="D14" s="935"/>
      <c r="E14" s="69"/>
      <c r="F14" s="69"/>
    </row>
    <row r="15" spans="1:6" ht="13.5" thickBot="1" x14ac:dyDescent="0.25">
      <c r="A15" s="82"/>
      <c r="B15" s="69"/>
      <c r="C15" s="83"/>
      <c r="D15" s="83"/>
      <c r="E15" s="84"/>
      <c r="F15" s="84"/>
    </row>
    <row r="16" spans="1:6" ht="13.5" thickBot="1" x14ac:dyDescent="0.25">
      <c r="A16" s="71" t="s">
        <v>18</v>
      </c>
      <c r="B16" s="84"/>
      <c r="C16" s="933" t="s">
        <v>1245</v>
      </c>
      <c r="D16" s="933"/>
      <c r="E16" s="933"/>
      <c r="F16" s="933"/>
    </row>
    <row r="17" spans="1:6" ht="13.5" thickBot="1" x14ac:dyDescent="0.25">
      <c r="A17" s="73" t="s">
        <v>19</v>
      </c>
      <c r="B17" s="69"/>
      <c r="C17" s="79" t="s">
        <v>1007</v>
      </c>
      <c r="D17" s="113"/>
      <c r="E17" s="113"/>
      <c r="F17" s="113"/>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x14ac:dyDescent="0.2">
      <c r="A22" s="88"/>
      <c r="B22" s="88">
        <v>630</v>
      </c>
      <c r="C22" s="88"/>
      <c r="D22" s="88" t="s">
        <v>55</v>
      </c>
      <c r="E22" s="130">
        <v>2000</v>
      </c>
      <c r="F22" s="130">
        <v>1617.6</v>
      </c>
    </row>
    <row r="23" spans="1:6" ht="13.5" thickBot="1" x14ac:dyDescent="0.25">
      <c r="A23" s="88"/>
      <c r="B23" s="88"/>
      <c r="C23" s="88"/>
      <c r="D23" s="88"/>
      <c r="E23" s="130"/>
      <c r="F23" s="130"/>
    </row>
    <row r="24" spans="1:6" ht="13.5" thickBot="1" x14ac:dyDescent="0.25">
      <c r="A24" s="89" t="s">
        <v>11</v>
      </c>
      <c r="B24" s="90"/>
      <c r="C24" s="90"/>
      <c r="D24" s="90"/>
      <c r="E24" s="131">
        <f>SUM(E22:E23)</f>
        <v>2000</v>
      </c>
      <c r="F24" s="131">
        <f>SUM(F22:F23)</f>
        <v>1617.6</v>
      </c>
    </row>
    <row r="25" spans="1:6" ht="13.5" thickBot="1" x14ac:dyDescent="0.25">
      <c r="A25" s="89" t="s">
        <v>12</v>
      </c>
      <c r="B25" s="90"/>
      <c r="C25" s="90"/>
      <c r="D25" s="90"/>
      <c r="E25" s="132"/>
      <c r="F25" s="133">
        <v>0</v>
      </c>
    </row>
    <row r="26" spans="1:6" ht="13.5" thickBot="1" x14ac:dyDescent="0.25">
      <c r="A26" s="92" t="s">
        <v>13</v>
      </c>
      <c r="B26" s="90" t="s">
        <v>67</v>
      </c>
      <c r="C26" s="90" t="s">
        <v>67</v>
      </c>
      <c r="D26" s="90" t="s">
        <v>67</v>
      </c>
      <c r="E26" s="134">
        <f>SUM(E24:E25)</f>
        <v>2000</v>
      </c>
      <c r="F26" s="134">
        <f>SUM(F24:F25)</f>
        <v>1617.6</v>
      </c>
    </row>
    <row r="29" spans="1:6" ht="15.75" x14ac:dyDescent="0.25">
      <c r="A29" s="64" t="s">
        <v>14</v>
      </c>
      <c r="B29" s="65"/>
      <c r="C29" s="65"/>
      <c r="D29" s="65"/>
      <c r="E29" s="65"/>
      <c r="F29" s="65"/>
    </row>
    <row r="30" spans="1:6" x14ac:dyDescent="0.2">
      <c r="A30" s="93"/>
    </row>
    <row r="31" spans="1:6" ht="22.5" x14ac:dyDescent="0.2">
      <c r="A31" s="967" t="s">
        <v>22</v>
      </c>
      <c r="B31" s="967"/>
      <c r="C31" s="967"/>
      <c r="D31" s="172" t="s">
        <v>15</v>
      </c>
      <c r="E31" s="175" t="s">
        <v>900</v>
      </c>
      <c r="F31" s="29" t="s">
        <v>1008</v>
      </c>
    </row>
    <row r="32" spans="1:6" ht="66" customHeight="1" x14ac:dyDescent="0.2">
      <c r="A32" s="913" t="s">
        <v>182</v>
      </c>
      <c r="B32" s="914"/>
      <c r="C32" s="915"/>
      <c r="D32" s="45" t="s">
        <v>183</v>
      </c>
      <c r="E32" s="214">
        <v>1</v>
      </c>
      <c r="F32" s="590">
        <v>1</v>
      </c>
    </row>
    <row r="33" spans="1:6" x14ac:dyDescent="0.2">
      <c r="E33" s="97"/>
      <c r="F33" s="97"/>
    </row>
    <row r="34" spans="1:6" x14ac:dyDescent="0.2">
      <c r="A34" s="98" t="s">
        <v>16</v>
      </c>
    </row>
    <row r="35" spans="1:6" ht="73.5" customHeight="1" x14ac:dyDescent="0.2">
      <c r="A35" s="99" t="s">
        <v>17</v>
      </c>
      <c r="B35" s="971" t="s">
        <v>953</v>
      </c>
      <c r="C35" s="971"/>
      <c r="D35" s="971"/>
      <c r="E35" s="971"/>
      <c r="F35" s="971"/>
    </row>
    <row r="37" spans="1:6" ht="24" x14ac:dyDescent="0.2">
      <c r="A37" s="99" t="s">
        <v>29</v>
      </c>
      <c r="B37" s="985"/>
      <c r="C37" s="985"/>
      <c r="D37" s="985"/>
      <c r="E37" s="985"/>
      <c r="F37" s="985"/>
    </row>
  </sheetData>
  <sheetProtection selectLockedCells="1" selectUnlockedCells="1"/>
  <mergeCells count="12">
    <mergeCell ref="D3:F3"/>
    <mergeCell ref="C8:F8"/>
    <mergeCell ref="C9:F9"/>
    <mergeCell ref="C11:D11"/>
    <mergeCell ref="C12:D12"/>
    <mergeCell ref="B35:F35"/>
    <mergeCell ref="B37:F37"/>
    <mergeCell ref="C13:D13"/>
    <mergeCell ref="C14:D14"/>
    <mergeCell ref="C16:F16"/>
    <mergeCell ref="A31:C31"/>
    <mergeCell ref="A32:C32"/>
  </mergeCells>
  <pageMargins left="0.7" right="0.7" top="0.75" bottom="0.75" header="0.3" footer="0.3"/>
  <pageSetup paperSize="9" scale="83" firstPageNumber="0" fitToHeight="0" orientation="portrait"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2:G40"/>
  <sheetViews>
    <sheetView topLeftCell="A2" workbookViewId="0">
      <selection activeCell="F41" sqref="F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3</v>
      </c>
      <c r="D5" s="930" t="s">
        <v>32</v>
      </c>
      <c r="E5" s="930"/>
      <c r="F5" s="930"/>
      <c r="G5" s="930"/>
    </row>
    <row r="6" spans="1:7" ht="13.5" thickBot="1" x14ac:dyDescent="0.25">
      <c r="A6" s="73" t="s">
        <v>642</v>
      </c>
      <c r="B6" s="69"/>
      <c r="C6" s="74" t="s">
        <v>566</v>
      </c>
      <c r="D6" s="931" t="s">
        <v>73</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33" t="s">
        <v>48</v>
      </c>
      <c r="D9" s="933"/>
      <c r="E9" s="933"/>
      <c r="F9" s="933"/>
      <c r="G9" s="933"/>
    </row>
    <row r="10" spans="1:7" ht="13.5" thickBot="1" x14ac:dyDescent="0.25">
      <c r="A10" s="73" t="s">
        <v>26</v>
      </c>
      <c r="B10" s="69"/>
      <c r="C10" s="933" t="s">
        <v>76</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3">
        <v>0</v>
      </c>
      <c r="D13" s="933"/>
      <c r="E13" s="69"/>
      <c r="F13" s="69"/>
    </row>
    <row r="14" spans="1:7" ht="13.5" thickBot="1" x14ac:dyDescent="0.25">
      <c r="A14" s="71" t="s">
        <v>20</v>
      </c>
      <c r="B14" s="69"/>
      <c r="C14" s="933">
        <v>0</v>
      </c>
      <c r="D14" s="933"/>
      <c r="E14" s="69"/>
      <c r="F14" s="69"/>
    </row>
    <row r="15" spans="1:7" ht="13.5" thickBot="1" x14ac:dyDescent="0.25">
      <c r="A15" s="73" t="s">
        <v>1</v>
      </c>
      <c r="B15" s="69"/>
      <c r="C15" s="933">
        <v>0</v>
      </c>
      <c r="D15" s="933"/>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933" t="s">
        <v>1007</v>
      </c>
      <c r="D18" s="933"/>
      <c r="E18" s="933"/>
      <c r="F18" s="933"/>
      <c r="G18" s="933"/>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c r="C23" s="88"/>
      <c r="D23" s="88"/>
      <c r="E23" s="88">
        <v>0</v>
      </c>
      <c r="F23" s="101">
        <v>0</v>
      </c>
    </row>
    <row r="24" spans="1:7" ht="13.5" thickBot="1" x14ac:dyDescent="0.25">
      <c r="A24" s="89" t="s">
        <v>11</v>
      </c>
      <c r="B24" s="90"/>
      <c r="C24" s="90"/>
      <c r="D24" s="90"/>
      <c r="E24" s="90">
        <v>0</v>
      </c>
      <c r="F24" s="103">
        <v>0</v>
      </c>
    </row>
    <row r="25" spans="1:7" ht="13.5" thickBot="1" x14ac:dyDescent="0.25">
      <c r="A25" s="89" t="s">
        <v>12</v>
      </c>
      <c r="B25" s="90">
        <v>0</v>
      </c>
      <c r="C25" s="90"/>
      <c r="D25" s="90"/>
      <c r="E25" s="90">
        <v>0</v>
      </c>
      <c r="F25" s="103">
        <v>0</v>
      </c>
    </row>
    <row r="26" spans="1:7" ht="13.5" thickBot="1" x14ac:dyDescent="0.25">
      <c r="A26" s="92" t="s">
        <v>13</v>
      </c>
      <c r="B26" s="90" t="s">
        <v>67</v>
      </c>
      <c r="C26" s="90" t="s">
        <v>67</v>
      </c>
      <c r="D26" s="90" t="s">
        <v>67</v>
      </c>
      <c r="E26" s="90">
        <v>0</v>
      </c>
      <c r="F26" s="103">
        <v>0</v>
      </c>
    </row>
    <row r="30" spans="1:7" ht="15.75" x14ac:dyDescent="0.25">
      <c r="A30" s="64" t="s">
        <v>14</v>
      </c>
      <c r="B30" s="65"/>
      <c r="C30" s="65"/>
      <c r="D30" s="65"/>
      <c r="E30" s="65"/>
      <c r="F30" s="65"/>
      <c r="G30" s="65"/>
    </row>
    <row r="31" spans="1:7" x14ac:dyDescent="0.2">
      <c r="A31" s="93"/>
    </row>
    <row r="32" spans="1:7" ht="22.5" x14ac:dyDescent="0.2">
      <c r="A32" s="967" t="s">
        <v>22</v>
      </c>
      <c r="B32" s="967"/>
      <c r="C32" s="967"/>
      <c r="D32" s="172" t="s">
        <v>15</v>
      </c>
      <c r="E32" s="175" t="s">
        <v>900</v>
      </c>
      <c r="F32" s="29" t="s">
        <v>1008</v>
      </c>
    </row>
    <row r="33" spans="1:7" ht="22.5" x14ac:dyDescent="0.2">
      <c r="A33" s="986" t="s">
        <v>77</v>
      </c>
      <c r="B33" s="987"/>
      <c r="C33" s="988"/>
      <c r="D33" s="108" t="s">
        <v>78</v>
      </c>
      <c r="E33" s="104">
        <v>1</v>
      </c>
      <c r="F33" s="104">
        <v>0.85</v>
      </c>
    </row>
    <row r="34" spans="1:7" ht="33.75" x14ac:dyDescent="0.2">
      <c r="A34" s="989"/>
      <c r="B34" s="990"/>
      <c r="C34" s="991"/>
      <c r="D34" s="108" t="s">
        <v>567</v>
      </c>
      <c r="E34" s="104">
        <v>1</v>
      </c>
      <c r="F34" s="104">
        <v>0.95</v>
      </c>
    </row>
    <row r="35" spans="1:7" ht="33.75" x14ac:dyDescent="0.2">
      <c r="A35" s="992"/>
      <c r="B35" s="993"/>
      <c r="C35" s="994"/>
      <c r="D35" s="108" t="s">
        <v>79</v>
      </c>
      <c r="E35" s="104">
        <v>1</v>
      </c>
      <c r="F35" s="104">
        <v>0.7</v>
      </c>
    </row>
    <row r="36" spans="1:7" x14ac:dyDescent="0.2">
      <c r="E36" s="97"/>
      <c r="F36" s="97"/>
      <c r="G36" s="97"/>
    </row>
    <row r="37" spans="1:7" x14ac:dyDescent="0.2">
      <c r="A37" s="98" t="s">
        <v>16</v>
      </c>
    </row>
    <row r="38" spans="1:7" ht="95.25" customHeight="1" x14ac:dyDescent="0.2">
      <c r="A38" s="99" t="s">
        <v>17</v>
      </c>
      <c r="B38" s="971" t="s">
        <v>577</v>
      </c>
      <c r="C38" s="971"/>
      <c r="D38" s="971"/>
      <c r="E38" s="971"/>
      <c r="F38" s="971"/>
    </row>
    <row r="40" spans="1:7" ht="48.75" customHeight="1" x14ac:dyDescent="0.2">
      <c r="A40" s="99" t="s">
        <v>29</v>
      </c>
      <c r="B40" s="943" t="s">
        <v>1094</v>
      </c>
      <c r="C40" s="944"/>
      <c r="D40" s="944"/>
      <c r="E40" s="944"/>
      <c r="F40" s="945"/>
    </row>
  </sheetData>
  <sheetProtection selectLockedCells="1" selectUnlockedCells="1"/>
  <mergeCells count="15">
    <mergeCell ref="B40:F40"/>
    <mergeCell ref="A33:C35"/>
    <mergeCell ref="B38:F38"/>
    <mergeCell ref="C13:D13"/>
    <mergeCell ref="C14:D14"/>
    <mergeCell ref="C15:D15"/>
    <mergeCell ref="C17:G17"/>
    <mergeCell ref="C18:G18"/>
    <mergeCell ref="A32:C32"/>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H39"/>
  <sheetViews>
    <sheetView showGridLines="0" workbookViewId="0">
      <selection activeCell="C18" sqref="C1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642</v>
      </c>
      <c r="B5" s="3"/>
      <c r="C5" s="42" t="s">
        <v>51</v>
      </c>
      <c r="D5" s="36" t="s">
        <v>496</v>
      </c>
      <c r="E5" s="37"/>
      <c r="F5" s="38"/>
    </row>
    <row r="6" spans="1:8" ht="13.5" thickBot="1" x14ac:dyDescent="0.25">
      <c r="A6" s="4"/>
      <c r="B6" s="3"/>
      <c r="C6" s="3"/>
      <c r="D6" s="3"/>
      <c r="E6" s="3"/>
      <c r="F6" s="3"/>
    </row>
    <row r="7" spans="1:8" ht="13.5" thickBot="1" x14ac:dyDescent="0.25">
      <c r="A7" s="15" t="s">
        <v>21</v>
      </c>
      <c r="B7" s="3"/>
      <c r="C7" s="9" t="s">
        <v>52</v>
      </c>
      <c r="D7" s="8"/>
      <c r="E7" s="8"/>
      <c r="F7" s="53"/>
    </row>
    <row r="8" spans="1:8" ht="13.5" thickBot="1" x14ac:dyDescent="0.25">
      <c r="A8" s="16" t="s">
        <v>42</v>
      </c>
      <c r="B8" s="3"/>
      <c r="C8" s="829" t="s">
        <v>48</v>
      </c>
      <c r="D8" s="830"/>
      <c r="E8" s="830"/>
      <c r="F8" s="834"/>
    </row>
    <row r="9" spans="1:8" ht="13.5" thickBot="1" x14ac:dyDescent="0.25">
      <c r="A9" s="16" t="s">
        <v>26</v>
      </c>
      <c r="B9" s="3"/>
      <c r="C9" s="829" t="s">
        <v>497</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3.6</v>
      </c>
      <c r="D12" s="828"/>
      <c r="E12" s="3"/>
      <c r="F12" s="3"/>
    </row>
    <row r="13" spans="1:8" ht="13.5" thickBot="1" x14ac:dyDescent="0.25">
      <c r="A13" s="15" t="s">
        <v>20</v>
      </c>
      <c r="B13" s="3"/>
      <c r="C13" s="827">
        <v>3.6</v>
      </c>
      <c r="D13" s="828"/>
      <c r="E13" s="3"/>
      <c r="F13" s="3"/>
    </row>
    <row r="14" spans="1:8" ht="13.5" thickBot="1" x14ac:dyDescent="0.25">
      <c r="A14" s="16" t="s">
        <v>1</v>
      </c>
      <c r="B14" s="3"/>
      <c r="C14" s="827">
        <v>2.7829999999999999</v>
      </c>
      <c r="D14" s="828"/>
      <c r="E14" s="3"/>
      <c r="F14" s="3"/>
    </row>
    <row r="15" spans="1:8" ht="3" customHeight="1" thickBot="1" x14ac:dyDescent="0.25">
      <c r="A15" s="10"/>
      <c r="B15" s="3"/>
      <c r="C15" s="12"/>
      <c r="D15" s="12"/>
      <c r="E15" s="11"/>
      <c r="F15" s="11"/>
    </row>
    <row r="16" spans="1:8" ht="13.5" thickBot="1" x14ac:dyDescent="0.25">
      <c r="A16" s="15" t="s">
        <v>18</v>
      </c>
      <c r="B16" s="11"/>
      <c r="C16" s="829" t="s">
        <v>1245</v>
      </c>
      <c r="D16" s="830"/>
      <c r="E16" s="830"/>
      <c r="F16" s="830"/>
    </row>
    <row r="17" spans="1:8" ht="13.5" thickBot="1" x14ac:dyDescent="0.25">
      <c r="A17" s="16" t="s">
        <v>19</v>
      </c>
      <c r="B17" s="3"/>
      <c r="C17" s="829" t="s">
        <v>1247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ht="19.5" customHeight="1" x14ac:dyDescent="0.2">
      <c r="A21" s="28" t="s">
        <v>23</v>
      </c>
      <c r="B21" s="21" t="s">
        <v>6</v>
      </c>
      <c r="C21" s="21" t="s">
        <v>7</v>
      </c>
      <c r="D21" s="21" t="s">
        <v>8</v>
      </c>
      <c r="E21" s="21" t="s">
        <v>9</v>
      </c>
      <c r="F21" s="21" t="s">
        <v>10</v>
      </c>
    </row>
    <row r="22" spans="1:8" x14ac:dyDescent="0.2">
      <c r="A22" s="30"/>
      <c r="B22" s="62">
        <v>630</v>
      </c>
      <c r="C22" s="22"/>
      <c r="D22" s="22" t="s">
        <v>55</v>
      </c>
      <c r="E22" s="55">
        <v>2350</v>
      </c>
      <c r="F22" s="55">
        <v>2333.4499999999998</v>
      </c>
    </row>
    <row r="23" spans="1:8" ht="13.5" thickBot="1" x14ac:dyDescent="0.25">
      <c r="A23" s="22"/>
      <c r="B23" s="62">
        <v>640</v>
      </c>
      <c r="C23" s="32"/>
      <c r="D23" s="22" t="s">
        <v>56</v>
      </c>
      <c r="E23" s="55">
        <v>1250</v>
      </c>
      <c r="F23" s="55">
        <v>450</v>
      </c>
    </row>
    <row r="24" spans="1:8" ht="13.5" thickBot="1" x14ac:dyDescent="0.25">
      <c r="A24" s="23" t="s">
        <v>11</v>
      </c>
      <c r="B24" s="24"/>
      <c r="C24" s="24"/>
      <c r="D24" s="24"/>
      <c r="E24" s="61">
        <f>SUM(E22:E23)</f>
        <v>3600</v>
      </c>
      <c r="F24" s="61">
        <f>SUM(F22:F23)</f>
        <v>2783.45</v>
      </c>
    </row>
    <row r="25" spans="1:8" ht="13.5" thickBot="1" x14ac:dyDescent="0.25">
      <c r="A25" s="33" t="s">
        <v>12</v>
      </c>
      <c r="B25" s="31"/>
      <c r="C25" s="31"/>
      <c r="D25" s="31"/>
      <c r="E25" s="56"/>
      <c r="F25" s="57"/>
    </row>
    <row r="26" spans="1:8" ht="13.5" thickBot="1" x14ac:dyDescent="0.25">
      <c r="A26" s="26" t="s">
        <v>13</v>
      </c>
      <c r="B26" s="24"/>
      <c r="C26" s="24"/>
      <c r="D26" s="24"/>
      <c r="E26" s="58">
        <f>E25+E24</f>
        <v>3600</v>
      </c>
      <c r="F26" s="58">
        <f>F25+F24</f>
        <v>2783.45</v>
      </c>
    </row>
    <row r="29" spans="1:8" ht="15.75" x14ac:dyDescent="0.25">
      <c r="A29" s="13" t="s">
        <v>14</v>
      </c>
      <c r="B29" s="14"/>
      <c r="C29" s="14"/>
      <c r="D29" s="14"/>
      <c r="E29" s="14"/>
      <c r="F29" s="14"/>
      <c r="G29" s="47"/>
      <c r="H29" s="47"/>
    </row>
    <row r="30" spans="1:8" x14ac:dyDescent="0.2">
      <c r="A30" s="1"/>
    </row>
    <row r="31" spans="1:8" ht="22.5" x14ac:dyDescent="0.2">
      <c r="A31" s="831" t="s">
        <v>22</v>
      </c>
      <c r="B31" s="832"/>
      <c r="C31" s="833"/>
      <c r="D31" s="174" t="s">
        <v>15</v>
      </c>
      <c r="E31" s="175" t="s">
        <v>900</v>
      </c>
      <c r="F31" s="29" t="s">
        <v>1008</v>
      </c>
    </row>
    <row r="32" spans="1:8" ht="22.5" x14ac:dyDescent="0.2">
      <c r="A32" s="820" t="s">
        <v>58</v>
      </c>
      <c r="B32" s="821"/>
      <c r="C32" s="822"/>
      <c r="D32" s="45" t="s">
        <v>59</v>
      </c>
      <c r="E32" s="44">
        <v>3</v>
      </c>
      <c r="F32" s="44">
        <v>0</v>
      </c>
    </row>
    <row r="33" spans="1:8" ht="22.5" x14ac:dyDescent="0.2">
      <c r="A33" s="823"/>
      <c r="B33" s="824"/>
      <c r="C33" s="825"/>
      <c r="D33" s="45" t="s">
        <v>60</v>
      </c>
      <c r="E33" s="46">
        <v>3</v>
      </c>
      <c r="F33" s="44">
        <v>0</v>
      </c>
    </row>
    <row r="34" spans="1:8" ht="22.5" x14ac:dyDescent="0.2">
      <c r="A34" s="826" t="s">
        <v>498</v>
      </c>
      <c r="B34" s="826"/>
      <c r="C34" s="826"/>
      <c r="D34" s="45" t="s">
        <v>61</v>
      </c>
      <c r="E34" s="44" t="s">
        <v>62</v>
      </c>
      <c r="F34" s="44" t="s">
        <v>62</v>
      </c>
    </row>
    <row r="35" spans="1:8" ht="45" x14ac:dyDescent="0.2">
      <c r="A35" s="826"/>
      <c r="B35" s="826"/>
      <c r="C35" s="826"/>
      <c r="D35" s="45" t="s">
        <v>63</v>
      </c>
      <c r="E35" s="44">
        <v>6</v>
      </c>
      <c r="F35" s="44">
        <v>12</v>
      </c>
    </row>
    <row r="36" spans="1:8" ht="27.75" customHeight="1" x14ac:dyDescent="0.2">
      <c r="A36" s="6" t="s">
        <v>16</v>
      </c>
      <c r="E36" s="20"/>
      <c r="F36" s="20"/>
    </row>
    <row r="37" spans="1:8" ht="81" customHeight="1" x14ac:dyDescent="0.2">
      <c r="A37" s="34" t="s">
        <v>17</v>
      </c>
      <c r="B37" s="817" t="s">
        <v>965</v>
      </c>
      <c r="C37" s="818"/>
      <c r="D37" s="818"/>
      <c r="E37" s="818"/>
      <c r="F37" s="819"/>
      <c r="G37" s="19"/>
      <c r="H37" s="19"/>
    </row>
    <row r="38" spans="1:8" ht="21.75" customHeight="1" x14ac:dyDescent="0.2"/>
    <row r="39" spans="1:8" ht="28.5" customHeight="1" x14ac:dyDescent="0.2">
      <c r="A39" s="34" t="s">
        <v>29</v>
      </c>
      <c r="B39" s="817"/>
      <c r="C39" s="818"/>
      <c r="D39" s="818"/>
      <c r="E39" s="818"/>
      <c r="F39" s="819"/>
    </row>
  </sheetData>
  <mergeCells count="13">
    <mergeCell ref="C8:F8"/>
    <mergeCell ref="C9:F9"/>
    <mergeCell ref="C11:D11"/>
    <mergeCell ref="C12:D12"/>
    <mergeCell ref="B37:F37"/>
    <mergeCell ref="B39:F39"/>
    <mergeCell ref="A32:C33"/>
    <mergeCell ref="A34:C35"/>
    <mergeCell ref="C13:D13"/>
    <mergeCell ref="C14:D14"/>
    <mergeCell ref="C16:F16"/>
    <mergeCell ref="C17:F17"/>
    <mergeCell ref="A31:C31"/>
  </mergeCells>
  <pageMargins left="0.7" right="0.7" top="0.75" bottom="0.75" header="0.3" footer="0.3"/>
  <pageSetup paperSize="9" scale="94"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A1:I41"/>
  <sheetViews>
    <sheetView showGridLines="0" zoomScale="130" zoomScaleNormal="130" workbookViewId="0">
      <selection activeCell="F38" sqref="F3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30.7109375" style="7" customWidth="1"/>
    <col min="8" max="8" width="19.5703125" style="7" bestFit="1" customWidth="1"/>
    <col min="9" max="9" width="17.7109375" style="7" bestFit="1" customWidth="1"/>
  </cols>
  <sheetData>
    <row r="1" spans="1:9" ht="15.75" x14ac:dyDescent="0.25">
      <c r="A1" s="13" t="s">
        <v>4</v>
      </c>
      <c r="B1" s="13"/>
      <c r="C1" s="14"/>
      <c r="D1" s="14"/>
      <c r="E1" s="14"/>
      <c r="F1" s="14"/>
      <c r="G1" s="47"/>
      <c r="H1" s="47"/>
      <c r="I1" s="47"/>
    </row>
    <row r="2" spans="1:9" ht="7.5" customHeight="1" thickBot="1" x14ac:dyDescent="0.3">
      <c r="A2" s="5"/>
      <c r="B2" s="2"/>
    </row>
    <row r="3" spans="1:9" ht="13.5" thickBot="1" x14ac:dyDescent="0.25">
      <c r="A3" s="3"/>
      <c r="B3" s="3"/>
      <c r="C3" s="17" t="s">
        <v>24</v>
      </c>
      <c r="D3" s="39" t="s">
        <v>3</v>
      </c>
      <c r="E3" s="40"/>
      <c r="F3" s="41"/>
    </row>
    <row r="4" spans="1:9" ht="13.5" thickBot="1" x14ac:dyDescent="0.25">
      <c r="A4" s="15" t="s">
        <v>0</v>
      </c>
      <c r="B4" s="3"/>
      <c r="C4" s="35">
        <v>3</v>
      </c>
      <c r="D4" s="960" t="s">
        <v>32</v>
      </c>
      <c r="E4" s="961"/>
      <c r="F4" s="995"/>
    </row>
    <row r="5" spans="1:9" ht="13.5" thickBot="1" x14ac:dyDescent="0.25">
      <c r="A5" s="73" t="s">
        <v>642</v>
      </c>
      <c r="B5" s="3"/>
      <c r="C5" s="42" t="s">
        <v>570</v>
      </c>
      <c r="D5" s="996" t="s">
        <v>41</v>
      </c>
      <c r="E5" s="997"/>
      <c r="F5" s="998"/>
    </row>
    <row r="6" spans="1:9" ht="13.5" thickBot="1" x14ac:dyDescent="0.25">
      <c r="A6" s="4"/>
      <c r="B6" s="3"/>
      <c r="C6" s="3"/>
      <c r="D6" s="3"/>
      <c r="E6" s="3"/>
      <c r="F6" s="3"/>
    </row>
    <row r="7" spans="1:9" ht="13.5" thickBot="1" x14ac:dyDescent="0.25">
      <c r="A7" s="15" t="s">
        <v>21</v>
      </c>
      <c r="B7" s="3"/>
      <c r="C7" s="9" t="s">
        <v>47</v>
      </c>
      <c r="D7" s="8"/>
      <c r="E7" s="8"/>
      <c r="F7" s="53"/>
    </row>
    <row r="8" spans="1:9" ht="13.5" thickBot="1" x14ac:dyDescent="0.25">
      <c r="A8" s="16" t="s">
        <v>42</v>
      </c>
      <c r="B8" s="3"/>
      <c r="C8" s="829" t="s">
        <v>48</v>
      </c>
      <c r="D8" s="830"/>
      <c r="E8" s="830"/>
      <c r="F8" s="834"/>
    </row>
    <row r="9" spans="1:9" ht="13.5" thickBot="1" x14ac:dyDescent="0.25">
      <c r="A9" s="16" t="s">
        <v>26</v>
      </c>
      <c r="B9" s="3"/>
      <c r="C9" s="829" t="s">
        <v>49</v>
      </c>
      <c r="D9" s="830"/>
      <c r="E9" s="830"/>
      <c r="F9" s="834"/>
    </row>
    <row r="10" spans="1:9" ht="8.25" customHeight="1" thickBot="1" x14ac:dyDescent="0.25">
      <c r="A10" s="4"/>
      <c r="B10" s="3"/>
      <c r="C10" s="3"/>
      <c r="D10" s="3"/>
      <c r="E10" s="3"/>
      <c r="F10" s="3"/>
    </row>
    <row r="11" spans="1:9" ht="13.5" thickBot="1" x14ac:dyDescent="0.25">
      <c r="A11" s="4"/>
      <c r="B11" s="3"/>
      <c r="C11" s="835" t="s">
        <v>28</v>
      </c>
      <c r="D11" s="836"/>
      <c r="E11" s="3"/>
      <c r="F11" s="3"/>
    </row>
    <row r="12" spans="1:9" ht="13.5" thickBot="1" x14ac:dyDescent="0.25">
      <c r="A12" s="18" t="s">
        <v>2</v>
      </c>
      <c r="B12" s="3"/>
      <c r="C12" s="827">
        <v>27.1</v>
      </c>
      <c r="D12" s="828"/>
      <c r="E12" s="3"/>
      <c r="F12" s="3"/>
    </row>
    <row r="13" spans="1:9" ht="13.5" thickBot="1" x14ac:dyDescent="0.25">
      <c r="A13" s="15" t="s">
        <v>20</v>
      </c>
      <c r="B13" s="3"/>
      <c r="C13" s="827">
        <v>27.1</v>
      </c>
      <c r="D13" s="828"/>
      <c r="E13" s="3"/>
      <c r="F13" s="3"/>
    </row>
    <row r="14" spans="1:9" ht="13.5" thickBot="1" x14ac:dyDescent="0.25">
      <c r="A14" s="16" t="s">
        <v>1</v>
      </c>
      <c r="B14" s="3"/>
      <c r="C14" s="827">
        <v>26.085000000000001</v>
      </c>
      <c r="D14" s="828"/>
      <c r="E14" s="3"/>
      <c r="F14" s="3"/>
    </row>
    <row r="15" spans="1:9" ht="3" customHeight="1" thickBot="1" x14ac:dyDescent="0.25">
      <c r="A15" s="10"/>
      <c r="B15" s="3"/>
      <c r="C15" s="12"/>
      <c r="D15" s="12"/>
      <c r="E15" s="11"/>
      <c r="F15" s="11"/>
    </row>
    <row r="16" spans="1:9" ht="13.5" thickBot="1" x14ac:dyDescent="0.25">
      <c r="A16" s="15" t="s">
        <v>18</v>
      </c>
      <c r="B16" s="11"/>
      <c r="C16" s="829" t="s">
        <v>1095</v>
      </c>
      <c r="D16" s="830"/>
      <c r="E16" s="830"/>
      <c r="F16" s="834"/>
    </row>
    <row r="17" spans="1:9" ht="13.5" thickBot="1" x14ac:dyDescent="0.25">
      <c r="A17" s="16" t="s">
        <v>19</v>
      </c>
      <c r="B17" s="3"/>
      <c r="C17" s="829" t="s">
        <v>1007</v>
      </c>
      <c r="D17" s="830"/>
      <c r="E17" s="830"/>
      <c r="F17" s="834"/>
    </row>
    <row r="18" spans="1:9" ht="7.5" customHeight="1" x14ac:dyDescent="0.2">
      <c r="B18" s="3"/>
    </row>
    <row r="19" spans="1:9" ht="15.75" x14ac:dyDescent="0.25">
      <c r="A19" s="13" t="s">
        <v>5</v>
      </c>
      <c r="B19" s="13"/>
      <c r="C19" s="14"/>
      <c r="D19" s="14"/>
      <c r="E19" s="14"/>
      <c r="F19" s="14"/>
      <c r="G19" s="47"/>
      <c r="H19" s="47"/>
      <c r="I19" s="47"/>
    </row>
    <row r="20" spans="1:9" ht="6.75" customHeight="1" x14ac:dyDescent="0.25">
      <c r="A20" s="5"/>
      <c r="C20" s="7"/>
      <c r="D20" s="7"/>
      <c r="E20" s="7"/>
      <c r="F20" s="7"/>
    </row>
    <row r="21" spans="1:9" x14ac:dyDescent="0.2">
      <c r="A21" s="28" t="s">
        <v>23</v>
      </c>
      <c r="B21" s="21" t="s">
        <v>6</v>
      </c>
      <c r="C21" s="21" t="s">
        <v>7</v>
      </c>
      <c r="D21" s="21" t="s">
        <v>8</v>
      </c>
      <c r="E21" s="21" t="s">
        <v>9</v>
      </c>
      <c r="F21" s="21" t="s">
        <v>10</v>
      </c>
    </row>
    <row r="22" spans="1:9" x14ac:dyDescent="0.2">
      <c r="A22" s="136"/>
      <c r="B22" s="573" t="s">
        <v>761</v>
      </c>
      <c r="C22" s="21"/>
      <c r="D22" s="22" t="s">
        <v>55</v>
      </c>
      <c r="E22" s="55">
        <v>16500</v>
      </c>
      <c r="F22" s="55">
        <v>15517.32</v>
      </c>
    </row>
    <row r="23" spans="1:9" ht="13.5" thickBot="1" x14ac:dyDescent="0.25">
      <c r="A23" s="22"/>
      <c r="B23" s="573" t="s">
        <v>571</v>
      </c>
      <c r="C23" s="22"/>
      <c r="D23" s="22" t="s">
        <v>66</v>
      </c>
      <c r="E23" s="55">
        <v>10600</v>
      </c>
      <c r="F23" s="55">
        <v>10568</v>
      </c>
    </row>
    <row r="24" spans="1:9" ht="13.5" thickBot="1" x14ac:dyDescent="0.25">
      <c r="A24" s="23" t="s">
        <v>11</v>
      </c>
      <c r="B24" s="24"/>
      <c r="C24" s="24"/>
      <c r="D24" s="24"/>
      <c r="E24" s="61">
        <f>SUM(E22:E23)</f>
        <v>27100</v>
      </c>
      <c r="F24" s="61">
        <f>F22+F23</f>
        <v>26085.32</v>
      </c>
    </row>
    <row r="25" spans="1:9" ht="13.5" thickBot="1" x14ac:dyDescent="0.25">
      <c r="A25" s="33" t="s">
        <v>12</v>
      </c>
      <c r="B25" s="31">
        <v>711</v>
      </c>
      <c r="C25" s="31"/>
      <c r="D25" s="31" t="s">
        <v>858</v>
      </c>
      <c r="E25" s="56">
        <v>0</v>
      </c>
      <c r="F25" s="57">
        <v>2287</v>
      </c>
    </row>
    <row r="26" spans="1:9" ht="13.5" thickBot="1" x14ac:dyDescent="0.25">
      <c r="A26" s="26" t="s">
        <v>13</v>
      </c>
      <c r="B26" s="24"/>
      <c r="C26" s="24"/>
      <c r="D26" s="24"/>
      <c r="E26" s="59">
        <f>E24+E25</f>
        <v>27100</v>
      </c>
      <c r="F26" s="59">
        <f>F24+F25</f>
        <v>28372.32</v>
      </c>
    </row>
    <row r="29" spans="1:9" ht="15.75" x14ac:dyDescent="0.25">
      <c r="A29" s="13" t="s">
        <v>14</v>
      </c>
      <c r="B29" s="14"/>
      <c r="C29" s="14"/>
      <c r="D29" s="14"/>
      <c r="E29" s="14"/>
      <c r="F29" s="14"/>
      <c r="G29" s="47"/>
      <c r="H29" s="47"/>
      <c r="I29" s="47"/>
    </row>
    <row r="30" spans="1:9" x14ac:dyDescent="0.2">
      <c r="A30" s="1"/>
    </row>
    <row r="31" spans="1:9" ht="22.5" x14ac:dyDescent="0.2">
      <c r="A31" s="999" t="s">
        <v>22</v>
      </c>
      <c r="B31" s="1000"/>
      <c r="C31" s="1001"/>
      <c r="D31" s="27" t="s">
        <v>15</v>
      </c>
      <c r="E31" s="175" t="s">
        <v>900</v>
      </c>
      <c r="F31" s="29" t="s">
        <v>1008</v>
      </c>
    </row>
    <row r="32" spans="1:9" x14ac:dyDescent="0.2">
      <c r="A32" s="907" t="s">
        <v>36</v>
      </c>
      <c r="B32" s="908"/>
      <c r="C32" s="909"/>
      <c r="D32" s="45" t="s">
        <v>569</v>
      </c>
      <c r="E32" s="44">
        <v>79</v>
      </c>
      <c r="F32" s="44">
        <v>88</v>
      </c>
    </row>
    <row r="33" spans="1:9" ht="22.5" x14ac:dyDescent="0.2">
      <c r="A33" s="910"/>
      <c r="B33" s="911"/>
      <c r="C33" s="912"/>
      <c r="D33" s="45" t="s">
        <v>568</v>
      </c>
      <c r="E33" s="46">
        <v>3</v>
      </c>
      <c r="F33" s="44">
        <v>3</v>
      </c>
    </row>
    <row r="34" spans="1:9" ht="33.75" x14ac:dyDescent="0.2">
      <c r="A34" s="913" t="s">
        <v>572</v>
      </c>
      <c r="B34" s="914"/>
      <c r="C34" s="915"/>
      <c r="D34" s="45" t="s">
        <v>573</v>
      </c>
      <c r="E34" s="44">
        <v>0</v>
      </c>
      <c r="F34" s="44">
        <v>0</v>
      </c>
    </row>
    <row r="35" spans="1:9" ht="34.5" customHeight="1" x14ac:dyDescent="0.2">
      <c r="A35" s="907" t="s">
        <v>37</v>
      </c>
      <c r="B35" s="908"/>
      <c r="C35" s="909"/>
      <c r="D35" s="45" t="s">
        <v>38</v>
      </c>
      <c r="E35" s="44">
        <v>21</v>
      </c>
      <c r="F35" s="44">
        <v>36</v>
      </c>
    </row>
    <row r="36" spans="1:9" ht="34.5" customHeight="1" x14ac:dyDescent="0.2">
      <c r="A36" s="920"/>
      <c r="B36" s="921"/>
      <c r="C36" s="922"/>
      <c r="D36" s="45" t="s">
        <v>39</v>
      </c>
      <c r="E36" s="44">
        <v>26</v>
      </c>
      <c r="F36" s="44">
        <v>26</v>
      </c>
    </row>
    <row r="37" spans="1:9" ht="34.5" customHeight="1" x14ac:dyDescent="0.2">
      <c r="A37" s="910"/>
      <c r="B37" s="911"/>
      <c r="C37" s="912"/>
      <c r="D37" s="45" t="s">
        <v>40</v>
      </c>
      <c r="E37" s="44">
        <v>23</v>
      </c>
      <c r="F37" s="44">
        <v>23</v>
      </c>
    </row>
    <row r="38" spans="1:9" ht="27.75" customHeight="1" x14ac:dyDescent="0.2">
      <c r="A38" s="6" t="s">
        <v>16</v>
      </c>
      <c r="E38" s="20"/>
      <c r="F38" s="20"/>
    </row>
    <row r="39" spans="1:9" ht="84" x14ac:dyDescent="0.2">
      <c r="A39" s="34" t="s">
        <v>17</v>
      </c>
      <c r="B39" s="962" t="s">
        <v>578</v>
      </c>
      <c r="C39" s="963"/>
      <c r="D39" s="963"/>
      <c r="E39" s="963"/>
      <c r="F39" s="964"/>
      <c r="G39" s="19"/>
      <c r="H39" s="19"/>
      <c r="I39" s="19"/>
    </row>
    <row r="40" spans="1:9" ht="21.75" customHeight="1" x14ac:dyDescent="0.2"/>
    <row r="41" spans="1:9" ht="28.5" customHeight="1" x14ac:dyDescent="0.2">
      <c r="A41" s="34" t="s">
        <v>29</v>
      </c>
      <c r="B41" s="947"/>
      <c r="C41" s="948"/>
      <c r="D41" s="948"/>
      <c r="E41" s="948"/>
      <c r="F41" s="949"/>
    </row>
  </sheetData>
  <mergeCells count="16">
    <mergeCell ref="B39:F39"/>
    <mergeCell ref="B41:F41"/>
    <mergeCell ref="A34:C34"/>
    <mergeCell ref="A32:C33"/>
    <mergeCell ref="A35:C37"/>
    <mergeCell ref="C13:D13"/>
    <mergeCell ref="C14:D14"/>
    <mergeCell ref="C16:F16"/>
    <mergeCell ref="C17:F17"/>
    <mergeCell ref="A31:C31"/>
    <mergeCell ref="C12:D12"/>
    <mergeCell ref="D4:F4"/>
    <mergeCell ref="D5:F5"/>
    <mergeCell ref="C8:F8"/>
    <mergeCell ref="C9:F9"/>
    <mergeCell ref="C11:D11"/>
  </mergeCells>
  <pageMargins left="0.7" right="0.7" top="0.75" bottom="0.75" header="0.3" footer="0.3"/>
  <pageSetup paperSize="9" scale="94"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pageSetUpPr fitToPage="1"/>
  </sheetPr>
  <dimension ref="A2:G45"/>
  <sheetViews>
    <sheetView topLeftCell="A22" zoomScale="120" zoomScaleNormal="120" workbookViewId="0">
      <selection activeCell="E50" sqref="E50"/>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3</v>
      </c>
      <c r="D5" s="110" t="s">
        <v>32</v>
      </c>
      <c r="E5" s="111"/>
      <c r="F5" s="111"/>
      <c r="G5" s="112"/>
    </row>
    <row r="6" spans="1:7" ht="13.5" thickBot="1" x14ac:dyDescent="0.25">
      <c r="A6" s="73" t="s">
        <v>642</v>
      </c>
      <c r="B6" s="69"/>
      <c r="C6" s="74" t="s">
        <v>574</v>
      </c>
      <c r="D6" s="931" t="s">
        <v>643</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933" t="s">
        <v>48</v>
      </c>
      <c r="D9" s="933"/>
      <c r="E9" s="933"/>
      <c r="F9" s="933"/>
      <c r="G9" s="933"/>
    </row>
    <row r="10" spans="1:7" ht="13.5" thickBot="1" x14ac:dyDescent="0.25">
      <c r="A10" s="73" t="s">
        <v>26</v>
      </c>
      <c r="B10" s="69"/>
      <c r="C10" s="1002" t="s">
        <v>65</v>
      </c>
      <c r="D10" s="1002"/>
      <c r="E10" s="1002"/>
      <c r="F10" s="1002"/>
      <c r="G10" s="1002"/>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20.190000000000001</v>
      </c>
      <c r="D13" s="935"/>
      <c r="E13" s="69"/>
      <c r="F13" s="69"/>
    </row>
    <row r="14" spans="1:7" ht="13.5" thickBot="1" x14ac:dyDescent="0.25">
      <c r="A14" s="71" t="s">
        <v>20</v>
      </c>
      <c r="B14" s="69"/>
      <c r="C14" s="935">
        <v>20.190000000000001</v>
      </c>
      <c r="D14" s="935"/>
      <c r="E14" s="69"/>
      <c r="F14" s="69"/>
    </row>
    <row r="15" spans="1:7" ht="13.5" thickBot="1" x14ac:dyDescent="0.25">
      <c r="A15" s="73" t="s">
        <v>1</v>
      </c>
      <c r="B15" s="69"/>
      <c r="C15" s="935">
        <v>19.654</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933" t="s">
        <v>1007</v>
      </c>
      <c r="D18" s="933"/>
      <c r="E18" s="933"/>
      <c r="F18" s="933"/>
      <c r="G18" s="933"/>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45" t="s">
        <v>54</v>
      </c>
      <c r="E23" s="130">
        <v>9300</v>
      </c>
      <c r="F23" s="130">
        <v>8936.52</v>
      </c>
    </row>
    <row r="24" spans="1:7" x14ac:dyDescent="0.2">
      <c r="A24" s="117"/>
      <c r="B24" s="88">
        <v>620</v>
      </c>
      <c r="C24" s="88"/>
      <c r="D24" s="145" t="s">
        <v>57</v>
      </c>
      <c r="E24" s="130">
        <v>3250</v>
      </c>
      <c r="F24" s="130">
        <v>3122.95</v>
      </c>
    </row>
    <row r="25" spans="1:7" x14ac:dyDescent="0.2">
      <c r="A25" s="117"/>
      <c r="B25" s="88">
        <v>630</v>
      </c>
      <c r="C25" s="88"/>
      <c r="D25" s="145" t="s">
        <v>55</v>
      </c>
      <c r="E25" s="130">
        <v>5573</v>
      </c>
      <c r="F25" s="130">
        <v>5632.53</v>
      </c>
    </row>
    <row r="26" spans="1:7" x14ac:dyDescent="0.2">
      <c r="A26" s="117"/>
      <c r="B26" s="88">
        <v>640</v>
      </c>
      <c r="C26" s="118"/>
      <c r="D26" s="145" t="s">
        <v>66</v>
      </c>
      <c r="E26" s="130">
        <v>527</v>
      </c>
      <c r="F26" s="130">
        <v>426.8</v>
      </c>
    </row>
    <row r="27" spans="1:7" ht="13.5" thickBot="1" x14ac:dyDescent="0.25">
      <c r="A27" s="88"/>
      <c r="B27" s="88">
        <v>650</v>
      </c>
      <c r="C27" s="118"/>
      <c r="D27" s="145" t="s">
        <v>575</v>
      </c>
      <c r="E27" s="130">
        <v>10</v>
      </c>
      <c r="F27" s="130">
        <v>11.33</v>
      </c>
    </row>
    <row r="28" spans="1:7" ht="13.5" thickBot="1" x14ac:dyDescent="0.25">
      <c r="A28" s="89" t="s">
        <v>11</v>
      </c>
      <c r="B28" s="90"/>
      <c r="C28" s="90"/>
      <c r="D28" s="90"/>
      <c r="E28" s="131">
        <f>SUM(E23:E27)</f>
        <v>18660</v>
      </c>
      <c r="F28" s="131">
        <f>SUM(F23:F27)</f>
        <v>18130.13</v>
      </c>
    </row>
    <row r="29" spans="1:7" x14ac:dyDescent="0.2">
      <c r="A29" s="574"/>
      <c r="B29" s="345"/>
      <c r="C29" s="345"/>
      <c r="D29" s="345"/>
      <c r="E29" s="575"/>
      <c r="F29" s="576"/>
    </row>
    <row r="30" spans="1:7" ht="13.5" thickBot="1" x14ac:dyDescent="0.25">
      <c r="A30" s="119"/>
      <c r="B30" s="120">
        <v>821</v>
      </c>
      <c r="C30" s="120"/>
      <c r="D30" s="120" t="s">
        <v>579</v>
      </c>
      <c r="E30" s="577">
        <v>1530</v>
      </c>
      <c r="F30" s="578">
        <v>1524.4</v>
      </c>
    </row>
    <row r="31" spans="1:7" ht="13.5" thickBot="1" x14ac:dyDescent="0.25">
      <c r="A31" s="119" t="s">
        <v>224</v>
      </c>
      <c r="B31" s="120"/>
      <c r="C31" s="120"/>
      <c r="D31" s="120"/>
      <c r="E31" s="135">
        <f>E30+E29</f>
        <v>1530</v>
      </c>
      <c r="F31" s="135">
        <f>F30+F29</f>
        <v>1524.4</v>
      </c>
    </row>
    <row r="32" spans="1:7" ht="13.5" thickBot="1" x14ac:dyDescent="0.25">
      <c r="A32" s="92" t="s">
        <v>13</v>
      </c>
      <c r="B32" s="90" t="s">
        <v>67</v>
      </c>
      <c r="C32" s="90" t="s">
        <v>67</v>
      </c>
      <c r="D32" s="90" t="s">
        <v>67</v>
      </c>
      <c r="E32" s="134">
        <f>E31+E28</f>
        <v>20190</v>
      </c>
      <c r="F32" s="134">
        <f>F31+F28</f>
        <v>19654.530000000002</v>
      </c>
    </row>
    <row r="33" spans="1:7" x14ac:dyDescent="0.2">
      <c r="F33" s="121"/>
    </row>
    <row r="36" spans="1:7" ht="15.75" x14ac:dyDescent="0.25">
      <c r="A36" s="64" t="s">
        <v>14</v>
      </c>
      <c r="B36" s="65"/>
      <c r="C36" s="65"/>
      <c r="D36" s="65"/>
      <c r="E36" s="65"/>
      <c r="F36" s="65"/>
      <c r="G36" s="65"/>
    </row>
    <row r="37" spans="1:7" x14ac:dyDescent="0.2">
      <c r="A37" s="93"/>
    </row>
    <row r="38" spans="1:7" ht="22.5" x14ac:dyDescent="0.2">
      <c r="A38" s="967" t="s">
        <v>22</v>
      </c>
      <c r="B38" s="967"/>
      <c r="C38" s="967"/>
      <c r="D38" s="172" t="s">
        <v>15</v>
      </c>
      <c r="E38" s="175" t="s">
        <v>900</v>
      </c>
      <c r="F38" s="29" t="s">
        <v>1008</v>
      </c>
    </row>
    <row r="39" spans="1:7" ht="22.5" customHeight="1" x14ac:dyDescent="0.2">
      <c r="A39" s="986" t="s">
        <v>84</v>
      </c>
      <c r="B39" s="987"/>
      <c r="C39" s="988"/>
      <c r="D39" s="108" t="s">
        <v>85</v>
      </c>
      <c r="E39" s="96" t="s">
        <v>33</v>
      </c>
      <c r="F39" s="96" t="s">
        <v>33</v>
      </c>
    </row>
    <row r="40" spans="1:7" ht="22.5" customHeight="1" x14ac:dyDescent="0.2">
      <c r="A40" s="989"/>
      <c r="B40" s="990"/>
      <c r="C40" s="991"/>
      <c r="D40" s="108" t="s">
        <v>86</v>
      </c>
      <c r="E40" s="96" t="s">
        <v>33</v>
      </c>
      <c r="F40" s="96" t="s">
        <v>33</v>
      </c>
    </row>
    <row r="41" spans="1:7" ht="35.25" customHeight="1" x14ac:dyDescent="0.2">
      <c r="A41" s="992"/>
      <c r="B41" s="993"/>
      <c r="C41" s="994"/>
      <c r="D41" s="108" t="s">
        <v>87</v>
      </c>
      <c r="E41" s="96" t="s">
        <v>33</v>
      </c>
      <c r="F41" s="96" t="s">
        <v>33</v>
      </c>
    </row>
    <row r="42" spans="1:7" ht="27.75" customHeight="1" x14ac:dyDescent="0.2">
      <c r="A42" s="98" t="s">
        <v>16</v>
      </c>
      <c r="E42" s="97"/>
      <c r="F42" s="97"/>
      <c r="G42" s="97"/>
    </row>
    <row r="43" spans="1:7" ht="115.5" customHeight="1" x14ac:dyDescent="0.2">
      <c r="A43" s="99" t="s">
        <v>17</v>
      </c>
      <c r="B43" s="971" t="s">
        <v>954</v>
      </c>
      <c r="C43" s="971"/>
      <c r="D43" s="971"/>
      <c r="E43" s="971"/>
      <c r="F43" s="971"/>
    </row>
    <row r="44" spans="1:7" ht="21.75" customHeight="1" x14ac:dyDescent="0.2"/>
    <row r="45" spans="1:7" ht="24" x14ac:dyDescent="0.2">
      <c r="A45" s="99" t="s">
        <v>29</v>
      </c>
      <c r="B45" s="972"/>
      <c r="C45" s="972"/>
      <c r="D45" s="972"/>
      <c r="E45" s="972"/>
      <c r="F45" s="972"/>
    </row>
  </sheetData>
  <sheetProtection selectLockedCells="1" selectUnlockedCells="1"/>
  <mergeCells count="13">
    <mergeCell ref="B45:F45"/>
    <mergeCell ref="C15:D15"/>
    <mergeCell ref="C17:G17"/>
    <mergeCell ref="C18:G18"/>
    <mergeCell ref="A38:C38"/>
    <mergeCell ref="A39:C41"/>
    <mergeCell ref="B43:F43"/>
    <mergeCell ref="C14:D14"/>
    <mergeCell ref="D6:G6"/>
    <mergeCell ref="C9:G9"/>
    <mergeCell ref="C10:G10"/>
    <mergeCell ref="C12:D12"/>
    <mergeCell ref="C13:D13"/>
  </mergeCells>
  <pageMargins left="0.7" right="0.7" top="0.75" bottom="0.75" header="0.3" footer="0.3"/>
  <pageSetup paperSize="9" scale="76" firstPageNumber="0" fitToHeight="0" orientation="portrait"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pageSetUpPr fitToPage="1"/>
  </sheetPr>
  <dimension ref="A2:G42"/>
  <sheetViews>
    <sheetView topLeftCell="A4" workbookViewId="0">
      <selection activeCell="B41" sqref="B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4</v>
      </c>
      <c r="D5" s="110" t="s">
        <v>90</v>
      </c>
      <c r="E5" s="111"/>
      <c r="F5" s="111"/>
      <c r="G5" s="112"/>
    </row>
    <row r="6" spans="1:7" ht="13.5" thickBot="1" x14ac:dyDescent="0.25">
      <c r="A6" s="73" t="s">
        <v>642</v>
      </c>
      <c r="B6" s="69"/>
      <c r="C6" s="74" t="s">
        <v>91</v>
      </c>
      <c r="D6" s="139" t="s">
        <v>92</v>
      </c>
      <c r="E6" s="140"/>
      <c r="F6" s="140"/>
      <c r="G6" s="14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17.335000000000001</v>
      </c>
      <c r="D13" s="935"/>
      <c r="E13" s="69"/>
      <c r="F13" s="69"/>
    </row>
    <row r="14" spans="1:7" ht="13.5" thickBot="1" x14ac:dyDescent="0.25">
      <c r="A14" s="71" t="s">
        <v>20</v>
      </c>
      <c r="B14" s="69"/>
      <c r="C14" s="935">
        <v>19.035</v>
      </c>
      <c r="D14" s="935"/>
      <c r="E14" s="69"/>
      <c r="F14" s="69"/>
    </row>
    <row r="15" spans="1:7" ht="13.5" thickBot="1" x14ac:dyDescent="0.25">
      <c r="A15" s="73" t="s">
        <v>1</v>
      </c>
      <c r="B15" s="69"/>
      <c r="C15" s="935">
        <v>18.268999999999998</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933" t="s">
        <v>1007</v>
      </c>
      <c r="D18" s="933"/>
      <c r="E18" s="933"/>
      <c r="F18" s="933"/>
      <c r="G18" s="933"/>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44">
        <v>610</v>
      </c>
      <c r="C23" s="145"/>
      <c r="D23" s="145" t="s">
        <v>54</v>
      </c>
      <c r="E23" s="150">
        <v>12000</v>
      </c>
      <c r="F23" s="150">
        <v>11189.89</v>
      </c>
    </row>
    <row r="24" spans="1:7" x14ac:dyDescent="0.2">
      <c r="A24" s="142"/>
      <c r="B24" s="144">
        <v>620</v>
      </c>
      <c r="C24" s="145"/>
      <c r="D24" s="145" t="s">
        <v>57</v>
      </c>
      <c r="E24" s="150">
        <v>4435</v>
      </c>
      <c r="F24" s="150">
        <v>4212.8900000000003</v>
      </c>
    </row>
    <row r="25" spans="1:7" x14ac:dyDescent="0.2">
      <c r="A25" s="142"/>
      <c r="B25" s="144">
        <v>630</v>
      </c>
      <c r="C25" s="145"/>
      <c r="D25" s="145" t="s">
        <v>55</v>
      </c>
      <c r="E25" s="150">
        <v>2600</v>
      </c>
      <c r="F25" s="150">
        <v>2866.9</v>
      </c>
    </row>
    <row r="26" spans="1:7" ht="13.5" thickBot="1" x14ac:dyDescent="0.25">
      <c r="A26" s="143"/>
      <c r="B26" s="147">
        <v>640</v>
      </c>
      <c r="C26" s="146"/>
      <c r="D26" s="145" t="s">
        <v>66</v>
      </c>
      <c r="E26" s="151">
        <v>100</v>
      </c>
      <c r="F26" s="151">
        <v>0</v>
      </c>
    </row>
    <row r="27" spans="1:7" ht="13.5" thickBot="1" x14ac:dyDescent="0.25">
      <c r="A27" s="89" t="s">
        <v>11</v>
      </c>
      <c r="B27" s="90"/>
      <c r="C27" s="90"/>
      <c r="D27" s="90"/>
      <c r="E27" s="131">
        <f>SUM(E23:E26)</f>
        <v>19135</v>
      </c>
      <c r="F27" s="131">
        <f>SUM(F23:F26)</f>
        <v>18269.68</v>
      </c>
    </row>
    <row r="28" spans="1:7" ht="13.5" thickBot="1" x14ac:dyDescent="0.25">
      <c r="A28" s="154" t="s">
        <v>12</v>
      </c>
      <c r="B28" s="155">
        <v>0</v>
      </c>
      <c r="C28" s="155"/>
      <c r="D28" s="155"/>
      <c r="E28" s="156">
        <v>0</v>
      </c>
      <c r="F28" s="157">
        <v>0</v>
      </c>
    </row>
    <row r="29" spans="1:7" ht="13.5" thickBot="1" x14ac:dyDescent="0.25">
      <c r="A29" s="158" t="s">
        <v>13</v>
      </c>
      <c r="B29" s="159" t="s">
        <v>67</v>
      </c>
      <c r="C29" s="159" t="s">
        <v>67</v>
      </c>
      <c r="D29" s="159" t="s">
        <v>67</v>
      </c>
      <c r="E29" s="160">
        <f>E28+E27</f>
        <v>19135</v>
      </c>
      <c r="F29" s="161">
        <f>F28+F27</f>
        <v>18269.68</v>
      </c>
    </row>
    <row r="33" spans="1:7" ht="15.75" x14ac:dyDescent="0.25">
      <c r="A33" s="64" t="s">
        <v>14</v>
      </c>
      <c r="B33" s="65"/>
      <c r="C33" s="65"/>
      <c r="D33" s="65"/>
      <c r="E33" s="65"/>
      <c r="F33" s="65"/>
      <c r="G33" s="65"/>
    </row>
    <row r="34" spans="1:7" x14ac:dyDescent="0.2">
      <c r="A34" s="93"/>
    </row>
    <row r="35" spans="1:7" ht="22.5" x14ac:dyDescent="0.2">
      <c r="A35" s="1003" t="s">
        <v>22</v>
      </c>
      <c r="B35" s="1004"/>
      <c r="C35" s="1005"/>
      <c r="D35" s="173" t="s">
        <v>15</v>
      </c>
      <c r="E35" s="579" t="s">
        <v>900</v>
      </c>
      <c r="F35" s="579" t="s">
        <v>1008</v>
      </c>
    </row>
    <row r="36" spans="1:7" ht="71.25" customHeight="1" x14ac:dyDescent="0.2">
      <c r="A36" s="1006" t="s">
        <v>796</v>
      </c>
      <c r="B36" s="1006"/>
      <c r="C36" s="1006"/>
      <c r="D36" s="709" t="s">
        <v>93</v>
      </c>
      <c r="E36" s="205">
        <v>490</v>
      </c>
      <c r="F36" s="204">
        <v>445</v>
      </c>
    </row>
    <row r="37" spans="1:7" ht="36" customHeight="1" x14ac:dyDescent="0.2">
      <c r="A37" s="1006"/>
      <c r="B37" s="1006"/>
      <c r="C37" s="1006"/>
      <c r="D37" s="709" t="s">
        <v>94</v>
      </c>
      <c r="E37" s="205">
        <v>180</v>
      </c>
      <c r="F37" s="204">
        <v>170</v>
      </c>
    </row>
    <row r="38" spans="1:7" ht="45" x14ac:dyDescent="0.2">
      <c r="A38" s="1006"/>
      <c r="B38" s="1006"/>
      <c r="C38" s="1006"/>
      <c r="D38" s="709" t="s">
        <v>797</v>
      </c>
      <c r="E38" s="171" t="s">
        <v>33</v>
      </c>
      <c r="F38" s="171" t="s">
        <v>33</v>
      </c>
      <c r="G38" s="97"/>
    </row>
    <row r="39" spans="1:7" x14ac:dyDescent="0.2">
      <c r="A39" s="98" t="s">
        <v>16</v>
      </c>
    </row>
    <row r="40" spans="1:7" ht="93.75" customHeight="1" x14ac:dyDescent="0.2">
      <c r="A40" s="99" t="s">
        <v>17</v>
      </c>
      <c r="B40" s="971" t="s">
        <v>1097</v>
      </c>
      <c r="C40" s="971"/>
      <c r="D40" s="971"/>
      <c r="E40" s="971"/>
      <c r="F40" s="971"/>
    </row>
    <row r="42" spans="1:7" ht="48" customHeight="1" x14ac:dyDescent="0.2">
      <c r="A42" s="99" t="s">
        <v>29</v>
      </c>
      <c r="B42" s="971"/>
      <c r="C42" s="971"/>
      <c r="D42" s="971"/>
      <c r="E42" s="971"/>
      <c r="F42" s="971"/>
    </row>
  </sheetData>
  <sheetProtection selectLockedCells="1" selectUnlockedCells="1"/>
  <mergeCells count="13">
    <mergeCell ref="D4:G4"/>
    <mergeCell ref="C10:G10"/>
    <mergeCell ref="C12:D12"/>
    <mergeCell ref="C13:D13"/>
    <mergeCell ref="C14:D14"/>
    <mergeCell ref="C9:G9"/>
    <mergeCell ref="C15:D15"/>
    <mergeCell ref="C17:G17"/>
    <mergeCell ref="C18:G18"/>
    <mergeCell ref="B40:F40"/>
    <mergeCell ref="B42:F42"/>
    <mergeCell ref="A35:C35"/>
    <mergeCell ref="A36:C38"/>
  </mergeCells>
  <pageMargins left="0.7" right="0.7" top="0.75" bottom="0.75" header="0.3" footer="0.3"/>
  <pageSetup paperSize="9" scale="76" firstPageNumber="0" fitToHeight="0" orientation="portrait"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2:G41"/>
  <sheetViews>
    <sheetView topLeftCell="A10" workbookViewId="0">
      <selection activeCell="B42" sqref="B42"/>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4</v>
      </c>
      <c r="D5" s="930" t="s">
        <v>90</v>
      </c>
      <c r="E5" s="930"/>
      <c r="F5" s="930"/>
      <c r="G5" s="930"/>
    </row>
    <row r="6" spans="1:7" ht="13.5" thickBot="1" x14ac:dyDescent="0.25">
      <c r="A6" s="73" t="s">
        <v>642</v>
      </c>
      <c r="B6" s="69"/>
      <c r="C6" s="74" t="s">
        <v>95</v>
      </c>
      <c r="D6" s="931" t="s">
        <v>96</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0</v>
      </c>
      <c r="D13" s="935"/>
      <c r="E13" s="69"/>
      <c r="F13" s="69"/>
    </row>
    <row r="14" spans="1:7" ht="13.5" thickBot="1" x14ac:dyDescent="0.25">
      <c r="A14" s="71" t="s">
        <v>20</v>
      </c>
      <c r="B14" s="69"/>
      <c r="C14" s="935">
        <v>0</v>
      </c>
      <c r="D14" s="935"/>
      <c r="E14" s="69"/>
      <c r="F14" s="69"/>
    </row>
    <row r="15" spans="1:7" ht="13.5" thickBot="1" x14ac:dyDescent="0.25">
      <c r="A15" s="73" t="s">
        <v>1</v>
      </c>
      <c r="B15" s="69"/>
      <c r="C15" s="935">
        <v>0</v>
      </c>
      <c r="D15" s="935"/>
      <c r="E15" s="69"/>
      <c r="F15" s="69"/>
    </row>
    <row r="16" spans="1:7" ht="13.5" thickBot="1" x14ac:dyDescent="0.25">
      <c r="A16" s="82"/>
      <c r="B16" s="69"/>
      <c r="C16" s="83"/>
      <c r="D16" s="83"/>
      <c r="E16" s="84"/>
      <c r="F16" s="84"/>
      <c r="G16" s="85"/>
    </row>
    <row r="17" spans="1:7" ht="13.5" thickBot="1" x14ac:dyDescent="0.25">
      <c r="A17" s="71" t="s">
        <v>18</v>
      </c>
      <c r="B17" s="84"/>
      <c r="C17" s="933" t="s">
        <v>950</v>
      </c>
      <c r="D17" s="933"/>
      <c r="E17" s="933"/>
      <c r="F17" s="933"/>
      <c r="G17" s="933"/>
    </row>
    <row r="18" spans="1:7" ht="13.5" thickBot="1" x14ac:dyDescent="0.25">
      <c r="A18" s="73" t="s">
        <v>19</v>
      </c>
      <c r="B18" s="69"/>
      <c r="C18" s="79" t="s">
        <v>890</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c r="C23" s="88"/>
      <c r="D23" s="88"/>
      <c r="E23" s="88"/>
      <c r="F23" s="88"/>
    </row>
    <row r="24" spans="1:7" x14ac:dyDescent="0.2">
      <c r="A24" s="117"/>
      <c r="B24" s="88"/>
      <c r="C24" s="88"/>
      <c r="D24" s="88"/>
      <c r="E24" s="100"/>
      <c r="F24" s="88"/>
    </row>
    <row r="25" spans="1:7" ht="13.5" thickBot="1" x14ac:dyDescent="0.25">
      <c r="A25" s="117"/>
      <c r="B25" s="88"/>
      <c r="C25" s="88"/>
      <c r="D25" s="88"/>
      <c r="E25" s="88"/>
      <c r="F25" s="101"/>
    </row>
    <row r="26" spans="1:7" ht="13.5" thickBot="1" x14ac:dyDescent="0.25">
      <c r="A26" s="89" t="s">
        <v>11</v>
      </c>
      <c r="B26" s="90"/>
      <c r="C26" s="90"/>
      <c r="D26" s="90"/>
      <c r="E26" s="102"/>
      <c r="F26" s="103"/>
    </row>
    <row r="27" spans="1:7" ht="13.5" thickBot="1" x14ac:dyDescent="0.25">
      <c r="A27" s="119" t="s">
        <v>12</v>
      </c>
      <c r="B27" s="120"/>
      <c r="C27" s="120"/>
      <c r="D27" s="120"/>
      <c r="E27" s="120"/>
      <c r="F27" s="162"/>
    </row>
    <row r="28" spans="1:7" ht="13.5" thickBot="1" x14ac:dyDescent="0.25">
      <c r="A28" s="92" t="s">
        <v>13</v>
      </c>
      <c r="B28" s="90"/>
      <c r="C28" s="90"/>
      <c r="D28" s="90"/>
      <c r="E28" s="102"/>
      <c r="F28" s="91"/>
    </row>
    <row r="32" spans="1:7" ht="15.75" x14ac:dyDescent="0.25">
      <c r="A32" s="64" t="s">
        <v>14</v>
      </c>
      <c r="B32" s="65"/>
      <c r="C32" s="65"/>
      <c r="D32" s="65"/>
      <c r="E32" s="65"/>
      <c r="F32" s="65"/>
      <c r="G32" s="65"/>
    </row>
    <row r="33" spans="1:7" x14ac:dyDescent="0.2">
      <c r="A33" s="93"/>
    </row>
    <row r="34" spans="1:7" ht="22.5" x14ac:dyDescent="0.2">
      <c r="A34" s="967" t="s">
        <v>22</v>
      </c>
      <c r="B34" s="967"/>
      <c r="C34" s="967"/>
      <c r="D34" s="172" t="s">
        <v>15</v>
      </c>
      <c r="E34" s="175" t="s">
        <v>900</v>
      </c>
      <c r="F34" s="29" t="s">
        <v>901</v>
      </c>
    </row>
    <row r="35" spans="1:7" ht="32.85" customHeight="1" x14ac:dyDescent="0.2">
      <c r="A35" s="986" t="s">
        <v>97</v>
      </c>
      <c r="B35" s="987"/>
      <c r="C35" s="988"/>
      <c r="D35" s="122" t="s">
        <v>98</v>
      </c>
      <c r="E35" s="96">
        <v>6300</v>
      </c>
      <c r="F35" s="96">
        <v>4970</v>
      </c>
    </row>
    <row r="36" spans="1:7" ht="33.75" x14ac:dyDescent="0.2">
      <c r="A36" s="992"/>
      <c r="B36" s="993"/>
      <c r="C36" s="994"/>
      <c r="D36" s="108" t="s">
        <v>99</v>
      </c>
      <c r="E36" s="163">
        <v>4000</v>
      </c>
      <c r="F36" s="96">
        <v>2980</v>
      </c>
    </row>
    <row r="37" spans="1:7" x14ac:dyDescent="0.2">
      <c r="E37" s="97"/>
      <c r="F37" s="97"/>
      <c r="G37" s="97"/>
    </row>
    <row r="38" spans="1:7" x14ac:dyDescent="0.2">
      <c r="A38" s="98" t="s">
        <v>16</v>
      </c>
    </row>
    <row r="39" spans="1:7" ht="60" customHeight="1" x14ac:dyDescent="0.2">
      <c r="A39" s="99" t="s">
        <v>17</v>
      </c>
      <c r="B39" s="971" t="s">
        <v>1098</v>
      </c>
      <c r="C39" s="971"/>
      <c r="D39" s="971"/>
      <c r="E39" s="971"/>
      <c r="F39" s="971"/>
    </row>
    <row r="41" spans="1:7" ht="100.5" customHeight="1" x14ac:dyDescent="0.2">
      <c r="A41" s="99" t="s">
        <v>29</v>
      </c>
      <c r="B41" s="971" t="s">
        <v>1099</v>
      </c>
      <c r="C41" s="971"/>
      <c r="D41" s="971"/>
      <c r="E41" s="971"/>
      <c r="F41" s="971"/>
    </row>
  </sheetData>
  <sheetProtection selectLockedCells="1" selectUnlockedCells="1"/>
  <mergeCells count="14">
    <mergeCell ref="D4:G4"/>
    <mergeCell ref="D5:G5"/>
    <mergeCell ref="D6:G6"/>
    <mergeCell ref="C9:G9"/>
    <mergeCell ref="C10:G10"/>
    <mergeCell ref="C12:D12"/>
    <mergeCell ref="B39:F39"/>
    <mergeCell ref="B41:F41"/>
    <mergeCell ref="C13:D13"/>
    <mergeCell ref="C14:D14"/>
    <mergeCell ref="C15:D15"/>
    <mergeCell ref="C17:G17"/>
    <mergeCell ref="A34:C34"/>
    <mergeCell ref="A35:C36"/>
  </mergeCells>
  <pageMargins left="0.7" right="0.7" top="0.75" bottom="0.75" header="0.3" footer="0.3"/>
  <pageSetup paperSize="9" scale="76" firstPageNumber="0" fitToHeight="0" orientation="portrait"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pageSetUpPr fitToPage="1"/>
  </sheetPr>
  <dimension ref="A2:G42"/>
  <sheetViews>
    <sheetView topLeftCell="B1" workbookViewId="0">
      <selection activeCell="B41" sqref="B4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114" t="s">
        <v>3</v>
      </c>
      <c r="E4" s="115"/>
      <c r="F4" s="115"/>
      <c r="G4" s="116"/>
    </row>
    <row r="5" spans="1:7" ht="13.5" thickBot="1" x14ac:dyDescent="0.25">
      <c r="A5" s="71" t="s">
        <v>0</v>
      </c>
      <c r="B5" s="69"/>
      <c r="C5" s="72">
        <v>4</v>
      </c>
      <c r="D5" s="930" t="s">
        <v>90</v>
      </c>
      <c r="E5" s="930"/>
      <c r="F5" s="930"/>
      <c r="G5" s="930"/>
    </row>
    <row r="6" spans="1:7" ht="13.5" thickBot="1" x14ac:dyDescent="0.25">
      <c r="A6" s="73" t="s">
        <v>642</v>
      </c>
      <c r="B6" s="69"/>
      <c r="C6" s="74" t="s">
        <v>100</v>
      </c>
      <c r="D6" s="931" t="s">
        <v>101</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114" t="s">
        <v>28</v>
      </c>
      <c r="D12" s="164"/>
      <c r="E12" s="69"/>
      <c r="F12" s="69"/>
    </row>
    <row r="13" spans="1:7" ht="13.5" thickBot="1" x14ac:dyDescent="0.25">
      <c r="A13" s="81" t="s">
        <v>2</v>
      </c>
      <c r="B13" s="69"/>
      <c r="C13" s="935">
        <v>16.45</v>
      </c>
      <c r="D13" s="935"/>
      <c r="E13" s="69"/>
      <c r="F13" s="69"/>
    </row>
    <row r="14" spans="1:7" ht="13.5" thickBot="1" x14ac:dyDescent="0.25">
      <c r="A14" s="71" t="s">
        <v>20</v>
      </c>
      <c r="B14" s="69"/>
      <c r="C14" s="935">
        <v>16.45</v>
      </c>
      <c r="D14" s="935"/>
      <c r="E14" s="69"/>
      <c r="F14" s="69"/>
    </row>
    <row r="15" spans="1:7" ht="13.5" thickBot="1" x14ac:dyDescent="0.25">
      <c r="A15" s="73" t="s">
        <v>1</v>
      </c>
      <c r="B15" s="69"/>
      <c r="C15" s="935">
        <v>13.055999999999999</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610</v>
      </c>
      <c r="C23" s="88"/>
      <c r="D23" s="165" t="s">
        <v>54</v>
      </c>
      <c r="E23" s="130">
        <v>11500</v>
      </c>
      <c r="F23" s="130">
        <v>9033.92</v>
      </c>
    </row>
    <row r="24" spans="1:7" x14ac:dyDescent="0.2">
      <c r="A24" s="117"/>
      <c r="B24" s="88">
        <v>620</v>
      </c>
      <c r="C24" s="88"/>
      <c r="D24" s="165" t="s">
        <v>57</v>
      </c>
      <c r="E24" s="130">
        <v>4250</v>
      </c>
      <c r="F24" s="130">
        <v>3372.83</v>
      </c>
    </row>
    <row r="25" spans="1:7" x14ac:dyDescent="0.2">
      <c r="A25" s="117"/>
      <c r="B25" s="88">
        <v>630</v>
      </c>
      <c r="C25" s="88"/>
      <c r="D25" s="165" t="s">
        <v>55</v>
      </c>
      <c r="E25" s="130">
        <v>600</v>
      </c>
      <c r="F25" s="130">
        <v>649.5</v>
      </c>
    </row>
    <row r="26" spans="1:7" ht="13.5" thickBot="1" x14ac:dyDescent="0.25">
      <c r="A26" s="117"/>
      <c r="B26" s="88">
        <v>640</v>
      </c>
      <c r="C26" s="88"/>
      <c r="D26" s="88" t="s">
        <v>56</v>
      </c>
      <c r="E26" s="130">
        <v>100</v>
      </c>
      <c r="F26" s="130">
        <v>0</v>
      </c>
    </row>
    <row r="27" spans="1:7" ht="13.5" thickBot="1" x14ac:dyDescent="0.25">
      <c r="A27" s="89" t="s">
        <v>11</v>
      </c>
      <c r="B27" s="90"/>
      <c r="C27" s="90"/>
      <c r="D27" s="90"/>
      <c r="E27" s="166">
        <f>SUM(E23:E26)</f>
        <v>16450</v>
      </c>
      <c r="F27" s="166">
        <f>SUM(F23:F26)</f>
        <v>13056.25</v>
      </c>
    </row>
    <row r="28" spans="1:7" ht="13.5" thickBot="1" x14ac:dyDescent="0.25">
      <c r="A28" s="119" t="s">
        <v>12</v>
      </c>
      <c r="B28" s="120"/>
      <c r="C28" s="120"/>
      <c r="D28" s="120"/>
      <c r="E28" s="167"/>
      <c r="F28" s="168"/>
    </row>
    <row r="29" spans="1:7" ht="13.5" thickBot="1" x14ac:dyDescent="0.25">
      <c r="A29" s="92" t="s">
        <v>13</v>
      </c>
      <c r="B29" s="90" t="s">
        <v>67</v>
      </c>
      <c r="C29" s="90" t="s">
        <v>67</v>
      </c>
      <c r="D29" s="90" t="s">
        <v>67</v>
      </c>
      <c r="E29" s="134">
        <f>E27+E28</f>
        <v>16450</v>
      </c>
      <c r="F29" s="134">
        <f>F27+F28</f>
        <v>13056.25</v>
      </c>
    </row>
    <row r="33" spans="1:7" ht="15.75" x14ac:dyDescent="0.25">
      <c r="A33" s="64" t="s">
        <v>14</v>
      </c>
      <c r="B33" s="65"/>
      <c r="C33" s="65"/>
      <c r="D33" s="65"/>
      <c r="E33" s="65"/>
      <c r="F33" s="65"/>
      <c r="G33" s="65"/>
    </row>
    <row r="34" spans="1:7" x14ac:dyDescent="0.2">
      <c r="A34" s="93"/>
    </row>
    <row r="35" spans="1:7" ht="22.5" x14ac:dyDescent="0.2">
      <c r="A35" s="1010" t="s">
        <v>22</v>
      </c>
      <c r="B35" s="1010"/>
      <c r="C35" s="1010"/>
      <c r="D35" s="173" t="s">
        <v>15</v>
      </c>
      <c r="E35" s="175" t="s">
        <v>900</v>
      </c>
      <c r="F35" s="29" t="s">
        <v>1008</v>
      </c>
    </row>
    <row r="36" spans="1:7" ht="43.15" customHeight="1" x14ac:dyDescent="0.2">
      <c r="A36" s="968" t="s">
        <v>103</v>
      </c>
      <c r="B36" s="968"/>
      <c r="C36" s="968"/>
      <c r="D36" s="170" t="s">
        <v>385</v>
      </c>
      <c r="E36" s="171" t="s">
        <v>33</v>
      </c>
      <c r="F36" s="171" t="s">
        <v>33</v>
      </c>
    </row>
    <row r="37" spans="1:7" ht="43.15" customHeight="1" x14ac:dyDescent="0.2">
      <c r="A37" s="968"/>
      <c r="B37" s="968"/>
      <c r="C37" s="968"/>
      <c r="D37" s="170" t="s">
        <v>104</v>
      </c>
      <c r="E37" s="171">
        <v>850</v>
      </c>
      <c r="F37" s="171">
        <v>515</v>
      </c>
    </row>
    <row r="38" spans="1:7" x14ac:dyDescent="0.2">
      <c r="E38" s="97"/>
      <c r="F38" s="97"/>
      <c r="G38" s="97"/>
    </row>
    <row r="39" spans="1:7" x14ac:dyDescent="0.2">
      <c r="A39" s="98" t="s">
        <v>16</v>
      </c>
    </row>
    <row r="40" spans="1:7" ht="107.25" customHeight="1" x14ac:dyDescent="0.2">
      <c r="A40" s="99" t="s">
        <v>17</v>
      </c>
      <c r="B40" s="971" t="s">
        <v>1100</v>
      </c>
      <c r="C40" s="971"/>
      <c r="D40" s="971"/>
      <c r="E40" s="971"/>
      <c r="F40" s="971"/>
    </row>
    <row r="42" spans="1:7" ht="24" x14ac:dyDescent="0.2">
      <c r="A42" s="99" t="s">
        <v>29</v>
      </c>
      <c r="B42" s="972"/>
      <c r="C42" s="972"/>
      <c r="D42" s="972"/>
      <c r="E42" s="972"/>
      <c r="F42" s="972"/>
    </row>
  </sheetData>
  <sheetProtection selectLockedCells="1" selectUnlockedCells="1"/>
  <mergeCells count="12">
    <mergeCell ref="D5:G5"/>
    <mergeCell ref="D6:G6"/>
    <mergeCell ref="C9:G9"/>
    <mergeCell ref="C10:G10"/>
    <mergeCell ref="C13:D13"/>
    <mergeCell ref="B40:F40"/>
    <mergeCell ref="B42:F42"/>
    <mergeCell ref="C14:D14"/>
    <mergeCell ref="C15:D15"/>
    <mergeCell ref="C17:G17"/>
    <mergeCell ref="A35:C35"/>
    <mergeCell ref="A36:C37"/>
  </mergeCells>
  <pageMargins left="0.7" right="0.7" top="0.75" bottom="0.75" header="0.3" footer="0.3"/>
  <pageSetup paperSize="9" scale="76" firstPageNumber="0" fitToHeight="0" orientation="portrait"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pageSetUpPr fitToPage="1"/>
  </sheetPr>
  <dimension ref="A1:H39"/>
  <sheetViews>
    <sheetView showGridLines="0" workbookViewId="0">
      <selection activeCell="B39" sqref="B39:F39"/>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4</v>
      </c>
      <c r="D4" s="50" t="s">
        <v>90</v>
      </c>
      <c r="E4" s="51"/>
      <c r="F4" s="52"/>
    </row>
    <row r="5" spans="1:8" ht="13.5" thickBot="1" x14ac:dyDescent="0.25">
      <c r="A5" s="73" t="s">
        <v>642</v>
      </c>
      <c r="B5" s="3"/>
      <c r="C5" s="42" t="s">
        <v>234</v>
      </c>
      <c r="D5" s="36" t="s">
        <v>188</v>
      </c>
      <c r="E5" s="37"/>
      <c r="F5" s="38"/>
    </row>
    <row r="6" spans="1:8" ht="13.5" thickBot="1" x14ac:dyDescent="0.25">
      <c r="A6" s="4"/>
      <c r="B6" s="3"/>
      <c r="C6" s="3"/>
      <c r="D6" s="3"/>
      <c r="E6" s="3"/>
      <c r="F6" s="3"/>
    </row>
    <row r="7" spans="1:8" ht="13.5" thickBot="1" x14ac:dyDescent="0.25">
      <c r="A7" s="15" t="s">
        <v>21</v>
      </c>
      <c r="B7" s="3"/>
      <c r="C7" s="9" t="s">
        <v>582</v>
      </c>
      <c r="D7" s="8"/>
      <c r="E7" s="8"/>
      <c r="F7" s="53"/>
    </row>
    <row r="8" spans="1:8" ht="13.5" thickBot="1" x14ac:dyDescent="0.25">
      <c r="A8" s="16" t="s">
        <v>42</v>
      </c>
      <c r="B8" s="3"/>
      <c r="C8" s="829" t="s">
        <v>48</v>
      </c>
      <c r="D8" s="830"/>
      <c r="E8" s="830"/>
      <c r="F8" s="834"/>
    </row>
    <row r="9" spans="1:8" ht="13.5" thickBot="1" x14ac:dyDescent="0.25">
      <c r="A9" s="16" t="s">
        <v>26</v>
      </c>
      <c r="B9" s="3"/>
      <c r="C9" s="829" t="s">
        <v>583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0</v>
      </c>
      <c r="D12" s="828"/>
      <c r="E12" s="3"/>
      <c r="F12" s="3"/>
    </row>
    <row r="13" spans="1:8" ht="13.5" thickBot="1" x14ac:dyDescent="0.25">
      <c r="A13" s="15" t="s">
        <v>20</v>
      </c>
      <c r="B13" s="3"/>
      <c r="C13" s="827">
        <v>0</v>
      </c>
      <c r="D13" s="828"/>
      <c r="E13" s="3"/>
      <c r="F13" s="3"/>
    </row>
    <row r="14" spans="1:8" ht="13.5" thickBot="1" x14ac:dyDescent="0.25">
      <c r="A14" s="16" t="s">
        <v>1</v>
      </c>
      <c r="B14" s="3"/>
      <c r="C14" s="827">
        <v>0</v>
      </c>
      <c r="D14" s="828"/>
      <c r="E14" s="3"/>
      <c r="F14" s="3"/>
    </row>
    <row r="15" spans="1:8" ht="3" customHeight="1" thickBot="1" x14ac:dyDescent="0.25">
      <c r="A15" s="10"/>
      <c r="B15" s="3"/>
      <c r="C15" s="12"/>
      <c r="D15" s="12"/>
      <c r="E15" s="11"/>
      <c r="F15" s="11"/>
    </row>
    <row r="16" spans="1:8" ht="13.5" thickBot="1" x14ac:dyDescent="0.25">
      <c r="A16" s="15" t="s">
        <v>18</v>
      </c>
      <c r="B16" s="11"/>
      <c r="C16" s="829" t="s">
        <v>1079</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c r="C22" s="22"/>
      <c r="D22" s="22"/>
      <c r="E22" s="55"/>
      <c r="F22" s="55"/>
    </row>
    <row r="23" spans="1:8" ht="13.5" thickBot="1" x14ac:dyDescent="0.25">
      <c r="A23" s="23" t="s">
        <v>11</v>
      </c>
      <c r="B23" s="24"/>
      <c r="C23" s="24"/>
      <c r="D23" s="24"/>
      <c r="E23" s="61">
        <f>SUM(E22:E22)</f>
        <v>0</v>
      </c>
      <c r="F23" s="61">
        <f>SUM(F22:F22)</f>
        <v>0</v>
      </c>
    </row>
    <row r="24" spans="1:8" ht="13.5" thickBot="1" x14ac:dyDescent="0.25">
      <c r="A24" s="33" t="s">
        <v>12</v>
      </c>
      <c r="B24" s="31"/>
      <c r="C24" s="31"/>
      <c r="D24" s="31"/>
      <c r="E24" s="56"/>
      <c r="F24" s="57"/>
    </row>
    <row r="25" spans="1:8" ht="13.5" thickBot="1" x14ac:dyDescent="0.25">
      <c r="A25" s="26" t="s">
        <v>13</v>
      </c>
      <c r="B25" s="24"/>
      <c r="C25" s="24"/>
      <c r="D25" s="24"/>
      <c r="E25" s="58">
        <f>E24+E23</f>
        <v>0</v>
      </c>
      <c r="F25" s="58">
        <f>F24+F23</f>
        <v>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43" t="s">
        <v>22</v>
      </c>
      <c r="B30" s="843"/>
      <c r="C30" s="843"/>
      <c r="D30" s="174" t="s">
        <v>15</v>
      </c>
      <c r="E30" s="175" t="s">
        <v>900</v>
      </c>
      <c r="F30" s="29" t="s">
        <v>1008</v>
      </c>
    </row>
    <row r="31" spans="1:8" ht="56.25" x14ac:dyDescent="0.2">
      <c r="A31" s="826" t="s">
        <v>192</v>
      </c>
      <c r="B31" s="826"/>
      <c r="C31" s="826"/>
      <c r="D31" s="215" t="s">
        <v>189</v>
      </c>
      <c r="E31" s="44" t="s">
        <v>190</v>
      </c>
      <c r="F31" s="44" t="s">
        <v>190</v>
      </c>
    </row>
    <row r="32" spans="1:8" ht="45" x14ac:dyDescent="0.2">
      <c r="A32" s="826"/>
      <c r="B32" s="826"/>
      <c r="C32" s="826"/>
      <c r="D32" s="215" t="s">
        <v>580</v>
      </c>
      <c r="E32" s="44" t="s">
        <v>190</v>
      </c>
      <c r="F32" s="44" t="s">
        <v>190</v>
      </c>
    </row>
    <row r="33" spans="1:8" x14ac:dyDescent="0.2">
      <c r="A33" s="826"/>
      <c r="B33" s="826"/>
      <c r="C33" s="826"/>
      <c r="D33" s="1013" t="s">
        <v>191</v>
      </c>
      <c r="E33" s="1015">
        <v>96</v>
      </c>
      <c r="F33" s="1017">
        <v>90</v>
      </c>
    </row>
    <row r="34" spans="1:8" x14ac:dyDescent="0.2">
      <c r="A34" s="826"/>
      <c r="B34" s="826"/>
      <c r="C34" s="826"/>
      <c r="D34" s="1014"/>
      <c r="E34" s="1016"/>
      <c r="F34" s="1018"/>
    </row>
    <row r="35" spans="1:8" ht="22.5" x14ac:dyDescent="0.2">
      <c r="A35" s="826"/>
      <c r="B35" s="826"/>
      <c r="C35" s="826"/>
      <c r="D35" s="215" t="s">
        <v>581</v>
      </c>
      <c r="E35" s="43">
        <v>210</v>
      </c>
      <c r="F35" s="44">
        <v>196</v>
      </c>
    </row>
    <row r="36" spans="1:8" ht="24" customHeight="1" x14ac:dyDescent="0.2">
      <c r="A36" s="6" t="s">
        <v>16</v>
      </c>
      <c r="E36" s="20"/>
      <c r="F36" s="20"/>
    </row>
    <row r="37" spans="1:8" ht="102" customHeight="1" x14ac:dyDescent="0.2">
      <c r="A37" s="34" t="s">
        <v>17</v>
      </c>
      <c r="B37" s="1011" t="s">
        <v>1080</v>
      </c>
      <c r="C37" s="1012"/>
      <c r="D37" s="1012"/>
      <c r="E37" s="1012"/>
      <c r="F37" s="1012"/>
      <c r="G37" s="19"/>
      <c r="H37" s="19"/>
    </row>
    <row r="38" spans="1:8" ht="12" customHeight="1" x14ac:dyDescent="0.2"/>
    <row r="39" spans="1:8" ht="28.5" customHeight="1" x14ac:dyDescent="0.2">
      <c r="A39" s="34" t="s">
        <v>29</v>
      </c>
      <c r="B39" s="817" t="s">
        <v>1081</v>
      </c>
      <c r="C39" s="818"/>
      <c r="D39" s="818"/>
      <c r="E39" s="818"/>
      <c r="F39" s="819"/>
    </row>
  </sheetData>
  <mergeCells count="15">
    <mergeCell ref="B39:F39"/>
    <mergeCell ref="C16:F16"/>
    <mergeCell ref="C17:F17"/>
    <mergeCell ref="A30:C30"/>
    <mergeCell ref="B37:F37"/>
    <mergeCell ref="D33:D34"/>
    <mergeCell ref="A31:C35"/>
    <mergeCell ref="E33:E34"/>
    <mergeCell ref="F33:F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2:G39"/>
  <sheetViews>
    <sheetView topLeftCell="B1" workbookViewId="0">
      <selection activeCell="B38" sqref="B3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4</v>
      </c>
      <c r="D5" s="930" t="s">
        <v>105</v>
      </c>
      <c r="E5" s="930"/>
      <c r="F5" s="930"/>
      <c r="G5" s="930"/>
    </row>
    <row r="6" spans="1:7" ht="13.5" thickBot="1" x14ac:dyDescent="0.25">
      <c r="A6" s="73" t="s">
        <v>642</v>
      </c>
      <c r="B6" s="69"/>
      <c r="C6" s="74" t="s">
        <v>184</v>
      </c>
      <c r="D6" s="931" t="s">
        <v>106</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3.4</v>
      </c>
      <c r="D13" s="935"/>
      <c r="E13" s="69"/>
      <c r="F13" s="69"/>
    </row>
    <row r="14" spans="1:7" ht="13.5" thickBot="1" x14ac:dyDescent="0.25">
      <c r="A14" s="71" t="s">
        <v>20</v>
      </c>
      <c r="B14" s="69"/>
      <c r="C14" s="935">
        <v>3.4</v>
      </c>
      <c r="D14" s="935"/>
      <c r="E14" s="69"/>
      <c r="F14" s="69"/>
    </row>
    <row r="15" spans="1:7" ht="13.5" thickBot="1" x14ac:dyDescent="0.25">
      <c r="A15" s="73" t="s">
        <v>1</v>
      </c>
      <c r="B15" s="69"/>
      <c r="C15" s="935">
        <v>4.3499999999999996</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17"/>
      <c r="B23" s="88">
        <v>620</v>
      </c>
      <c r="C23" s="88"/>
      <c r="D23" s="88" t="s">
        <v>57</v>
      </c>
      <c r="E23" s="130">
        <v>400</v>
      </c>
      <c r="F23" s="130">
        <v>0</v>
      </c>
    </row>
    <row r="24" spans="1:7" ht="13.5" thickBot="1" x14ac:dyDescent="0.25">
      <c r="A24" s="88"/>
      <c r="B24" s="88">
        <v>630</v>
      </c>
      <c r="C24" s="88"/>
      <c r="D24" s="88" t="s">
        <v>55</v>
      </c>
      <c r="E24" s="130">
        <v>3000</v>
      </c>
      <c r="F24" s="130">
        <v>179.9</v>
      </c>
    </row>
    <row r="25" spans="1:7" ht="13.5" thickBot="1" x14ac:dyDescent="0.25">
      <c r="A25" s="89" t="s">
        <v>11</v>
      </c>
      <c r="B25" s="90"/>
      <c r="C25" s="90"/>
      <c r="D25" s="90"/>
      <c r="E25" s="131">
        <f>SUM(E23:E24)</f>
        <v>3400</v>
      </c>
      <c r="F25" s="131">
        <f>SUM(F23:F24)</f>
        <v>179.9</v>
      </c>
    </row>
    <row r="26" spans="1:7" ht="13.5" thickBot="1" x14ac:dyDescent="0.25">
      <c r="A26" s="119" t="s">
        <v>12</v>
      </c>
      <c r="B26" s="120">
        <v>0</v>
      </c>
      <c r="C26" s="120"/>
      <c r="D26" s="120"/>
      <c r="E26" s="152">
        <v>0</v>
      </c>
      <c r="F26" s="153">
        <v>0</v>
      </c>
    </row>
    <row r="27" spans="1:7" ht="13.5" thickBot="1" x14ac:dyDescent="0.25">
      <c r="A27" s="92" t="s">
        <v>13</v>
      </c>
      <c r="B27" s="90" t="s">
        <v>67</v>
      </c>
      <c r="C27" s="90" t="s">
        <v>67</v>
      </c>
      <c r="D27" s="90" t="s">
        <v>67</v>
      </c>
      <c r="E27" s="134">
        <f>E26+E25</f>
        <v>3400</v>
      </c>
      <c r="F27" s="134">
        <f>F26+F25</f>
        <v>179.9</v>
      </c>
    </row>
    <row r="31" spans="1:7" ht="15.75" x14ac:dyDescent="0.25">
      <c r="A31" s="64" t="s">
        <v>14</v>
      </c>
      <c r="B31" s="65"/>
      <c r="C31" s="65"/>
      <c r="D31" s="65"/>
      <c r="E31" s="65"/>
      <c r="F31" s="65"/>
      <c r="G31" s="65"/>
    </row>
    <row r="32" spans="1:7" x14ac:dyDescent="0.2">
      <c r="A32" s="93"/>
    </row>
    <row r="33" spans="1:7" ht="22.5" x14ac:dyDescent="0.2">
      <c r="A33" s="1019" t="s">
        <v>22</v>
      </c>
      <c r="B33" s="1020"/>
      <c r="C33" s="1021"/>
      <c r="D33" s="172" t="s">
        <v>15</v>
      </c>
      <c r="E33" s="175" t="s">
        <v>900</v>
      </c>
      <c r="F33" s="29" t="s">
        <v>1008</v>
      </c>
    </row>
    <row r="34" spans="1:7" ht="62.25" customHeight="1" x14ac:dyDescent="0.2">
      <c r="A34" s="1022" t="s">
        <v>107</v>
      </c>
      <c r="B34" s="1022"/>
      <c r="C34" s="1022"/>
      <c r="D34" s="122" t="s">
        <v>584</v>
      </c>
      <c r="E34" s="95">
        <v>90</v>
      </c>
      <c r="F34" s="96">
        <v>56</v>
      </c>
    </row>
    <row r="35" spans="1:7" x14ac:dyDescent="0.2">
      <c r="E35" s="97"/>
      <c r="F35" s="97"/>
      <c r="G35" s="97"/>
    </row>
    <row r="36" spans="1:7" x14ac:dyDescent="0.2">
      <c r="A36" s="98" t="s">
        <v>16</v>
      </c>
    </row>
    <row r="37" spans="1:7" ht="60" x14ac:dyDescent="0.2">
      <c r="A37" s="99" t="s">
        <v>17</v>
      </c>
      <c r="B37" s="971" t="s">
        <v>1101</v>
      </c>
      <c r="C37" s="971"/>
      <c r="D37" s="971"/>
      <c r="E37" s="971"/>
      <c r="F37" s="971"/>
    </row>
    <row r="39" spans="1:7" ht="24" x14ac:dyDescent="0.2">
      <c r="A39" s="99" t="s">
        <v>29</v>
      </c>
      <c r="B39" s="972"/>
      <c r="C39" s="972"/>
      <c r="D39" s="972"/>
      <c r="E39" s="972"/>
      <c r="F39" s="972"/>
    </row>
  </sheetData>
  <sheetProtection selectLockedCells="1" selectUnlockedCells="1"/>
  <mergeCells count="14">
    <mergeCell ref="D4:G4"/>
    <mergeCell ref="D5:G5"/>
    <mergeCell ref="D6:G6"/>
    <mergeCell ref="C9:G9"/>
    <mergeCell ref="C10:G10"/>
    <mergeCell ref="C12:D12"/>
    <mergeCell ref="B37:F37"/>
    <mergeCell ref="B39:F39"/>
    <mergeCell ref="C13:D13"/>
    <mergeCell ref="C14:D14"/>
    <mergeCell ref="C15:D15"/>
    <mergeCell ref="C17:G17"/>
    <mergeCell ref="A33:C33"/>
    <mergeCell ref="A34:C34"/>
  </mergeCells>
  <pageMargins left="0.7" right="0.7" top="0.75" bottom="0.75" header="0.3" footer="0.3"/>
  <pageSetup paperSize="9" scale="76" firstPageNumber="0" fitToHeight="0" orientation="portrait"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pageSetUpPr fitToPage="1"/>
  </sheetPr>
  <dimension ref="A2:G36"/>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4</v>
      </c>
      <c r="D5" s="930" t="s">
        <v>108</v>
      </c>
      <c r="E5" s="930"/>
      <c r="F5" s="930"/>
      <c r="G5" s="930"/>
    </row>
    <row r="6" spans="1:7" ht="13.5" thickBot="1" x14ac:dyDescent="0.25">
      <c r="A6" s="73" t="s">
        <v>642</v>
      </c>
      <c r="B6" s="69"/>
      <c r="C6" s="74" t="s">
        <v>644</v>
      </c>
      <c r="D6" s="931" t="s">
        <v>109</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0</v>
      </c>
      <c r="D13" s="935"/>
      <c r="E13" s="69"/>
      <c r="F13" s="69"/>
    </row>
    <row r="14" spans="1:7" ht="13.5" thickBot="1" x14ac:dyDescent="0.25">
      <c r="A14" s="71" t="s">
        <v>20</v>
      </c>
      <c r="B14" s="69"/>
      <c r="C14" s="935">
        <v>0</v>
      </c>
      <c r="D14" s="935"/>
      <c r="E14" s="69"/>
      <c r="F14" s="69"/>
    </row>
    <row r="15" spans="1:7" ht="13.5" thickBot="1" x14ac:dyDescent="0.25">
      <c r="A15" s="73" t="s">
        <v>1</v>
      </c>
      <c r="B15" s="69"/>
      <c r="C15" s="935">
        <v>0</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ht="13.5" thickBot="1" x14ac:dyDescent="0.25">
      <c r="A22" s="88"/>
      <c r="B22" s="118"/>
      <c r="C22" s="118"/>
      <c r="D22" s="118"/>
      <c r="E22" s="118"/>
      <c r="F22" s="88"/>
    </row>
    <row r="23" spans="1:7" ht="13.5" thickBot="1" x14ac:dyDescent="0.25">
      <c r="A23" s="89" t="s">
        <v>11</v>
      </c>
      <c r="B23" s="90"/>
      <c r="C23" s="90"/>
      <c r="D23" s="90"/>
      <c r="E23" s="90"/>
      <c r="F23" s="103"/>
    </row>
    <row r="24" spans="1:7" ht="13.5" thickBot="1" x14ac:dyDescent="0.25">
      <c r="A24" s="119" t="s">
        <v>12</v>
      </c>
      <c r="B24" s="120">
        <v>0</v>
      </c>
      <c r="C24" s="120"/>
      <c r="D24" s="120"/>
      <c r="E24" s="120"/>
      <c r="F24" s="162"/>
    </row>
    <row r="25" spans="1:7" ht="13.5" thickBot="1" x14ac:dyDescent="0.25">
      <c r="A25" s="92" t="s">
        <v>13</v>
      </c>
      <c r="B25" s="90" t="s">
        <v>67</v>
      </c>
      <c r="C25" s="90" t="s">
        <v>67</v>
      </c>
      <c r="D25" s="90" t="s">
        <v>67</v>
      </c>
      <c r="E25" s="102"/>
      <c r="F25" s="103"/>
    </row>
    <row r="28" spans="1:7" ht="15.75" x14ac:dyDescent="0.25">
      <c r="A28" s="64" t="s">
        <v>14</v>
      </c>
      <c r="B28" s="65"/>
      <c r="C28" s="65"/>
      <c r="D28" s="65"/>
      <c r="E28" s="65"/>
      <c r="F28" s="65"/>
      <c r="G28" s="65"/>
    </row>
    <row r="29" spans="1:7" x14ac:dyDescent="0.2">
      <c r="A29" s="93"/>
    </row>
    <row r="30" spans="1:7" ht="22.5" x14ac:dyDescent="0.2">
      <c r="A30" s="1019" t="s">
        <v>22</v>
      </c>
      <c r="B30" s="1020"/>
      <c r="C30" s="1021"/>
      <c r="D30" s="172" t="s">
        <v>15</v>
      </c>
      <c r="E30" s="175" t="s">
        <v>900</v>
      </c>
      <c r="F30" s="29" t="s">
        <v>1008</v>
      </c>
    </row>
    <row r="31" spans="1:7" ht="22.35" customHeight="1" x14ac:dyDescent="0.2">
      <c r="A31" s="969" t="s">
        <v>110</v>
      </c>
      <c r="B31" s="969"/>
      <c r="C31" s="969"/>
      <c r="D31" s="95" t="s">
        <v>111</v>
      </c>
      <c r="E31" s="95" t="s">
        <v>112</v>
      </c>
      <c r="F31" s="96" t="s">
        <v>113</v>
      </c>
    </row>
    <row r="32" spans="1:7" x14ac:dyDescent="0.2">
      <c r="A32" s="97"/>
      <c r="B32" s="97"/>
      <c r="C32" s="97"/>
    </row>
    <row r="33" spans="1:6" x14ac:dyDescent="0.2">
      <c r="A33" s="98" t="s">
        <v>16</v>
      </c>
      <c r="D33" s="97"/>
      <c r="E33" s="97"/>
      <c r="F33" s="97"/>
    </row>
    <row r="34" spans="1:6" ht="63" customHeight="1" x14ac:dyDescent="0.2">
      <c r="A34" s="99" t="s">
        <v>17</v>
      </c>
      <c r="B34" s="971" t="s">
        <v>353</v>
      </c>
      <c r="C34" s="971"/>
      <c r="D34" s="971"/>
      <c r="E34" s="971"/>
      <c r="F34" s="971"/>
    </row>
    <row r="36" spans="1:6" ht="24" x14ac:dyDescent="0.2">
      <c r="A36" s="99" t="s">
        <v>29</v>
      </c>
      <c r="B36" s="972"/>
      <c r="C36" s="972"/>
      <c r="D36" s="972"/>
      <c r="E36" s="972"/>
      <c r="F36" s="972"/>
    </row>
  </sheetData>
  <sheetProtection selectLockedCells="1" selectUnlockedCells="1"/>
  <mergeCells count="14">
    <mergeCell ref="D4:G4"/>
    <mergeCell ref="D5:G5"/>
    <mergeCell ref="D6:G6"/>
    <mergeCell ref="C9:G9"/>
    <mergeCell ref="C10:G10"/>
    <mergeCell ref="C12:D12"/>
    <mergeCell ref="B34:F34"/>
    <mergeCell ref="B36:F36"/>
    <mergeCell ref="C13:D13"/>
    <mergeCell ref="C14:D14"/>
    <mergeCell ref="C15:D15"/>
    <mergeCell ref="C17:G17"/>
    <mergeCell ref="A30:C30"/>
    <mergeCell ref="A31:C31"/>
  </mergeCells>
  <pageMargins left="0.7" right="0.7" top="0.75" bottom="0.75" header="0.3" footer="0.3"/>
  <pageSetup paperSize="9" scale="76" firstPageNumber="0" fitToHeight="0" orientation="portrait"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pageSetUpPr fitToPage="1"/>
  </sheetPr>
  <dimension ref="A2:J55"/>
  <sheetViews>
    <sheetView zoomScale="110" zoomScaleNormal="110" workbookViewId="0">
      <selection activeCell="J22" sqref="J22"/>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5</v>
      </c>
      <c r="D5" s="930" t="s">
        <v>623</v>
      </c>
      <c r="E5" s="930"/>
      <c r="F5" s="930"/>
      <c r="G5" s="930"/>
    </row>
    <row r="6" spans="1:7" ht="13.5" thickBot="1" x14ac:dyDescent="0.25">
      <c r="A6" s="73" t="s">
        <v>642</v>
      </c>
      <c r="B6" s="69"/>
      <c r="C6" s="74" t="s">
        <v>324</v>
      </c>
      <c r="D6" s="931" t="s">
        <v>624</v>
      </c>
      <c r="E6" s="931"/>
      <c r="F6" s="931"/>
      <c r="G6" s="931"/>
    </row>
    <row r="7" spans="1:7" ht="13.5" thickBot="1" x14ac:dyDescent="0.25">
      <c r="A7" s="78"/>
      <c r="B7" s="69"/>
      <c r="C7" s="69"/>
      <c r="D7" s="69"/>
      <c r="E7" s="69"/>
      <c r="F7" s="69"/>
    </row>
    <row r="8" spans="1:7" ht="13.5" thickBot="1" x14ac:dyDescent="0.25">
      <c r="A8" s="71" t="s">
        <v>21</v>
      </c>
      <c r="B8" s="69"/>
      <c r="C8" s="79" t="s">
        <v>325</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944</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152.43</v>
      </c>
      <c r="D13" s="935"/>
      <c r="E13" s="69"/>
      <c r="F13" s="69"/>
    </row>
    <row r="14" spans="1:7" ht="13.5" thickBot="1" x14ac:dyDescent="0.25">
      <c r="A14" s="71" t="s">
        <v>20</v>
      </c>
      <c r="B14" s="69"/>
      <c r="C14" s="935">
        <v>152.43</v>
      </c>
      <c r="D14" s="935"/>
      <c r="E14" s="69"/>
      <c r="F14" s="69"/>
    </row>
    <row r="15" spans="1:7" ht="13.5" thickBot="1" x14ac:dyDescent="0.25">
      <c r="A15" s="73" t="s">
        <v>1</v>
      </c>
      <c r="B15" s="69"/>
      <c r="C15" s="935">
        <v>167.95699999999999</v>
      </c>
      <c r="D15" s="935"/>
      <c r="E15" s="69"/>
      <c r="F15" s="69"/>
    </row>
    <row r="16" spans="1:7" ht="13.5" thickBot="1" x14ac:dyDescent="0.25">
      <c r="A16" s="82"/>
      <c r="B16" s="69"/>
      <c r="C16" s="83"/>
      <c r="D16" s="83"/>
      <c r="E16" s="84"/>
      <c r="F16" s="84"/>
      <c r="G16" s="85"/>
    </row>
    <row r="17" spans="1:7" ht="13.5" thickBot="1" x14ac:dyDescent="0.25">
      <c r="A17" s="71" t="s">
        <v>18</v>
      </c>
      <c r="B17" s="84"/>
      <c r="C17" s="933" t="s">
        <v>1111</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95000</v>
      </c>
      <c r="F22" s="130">
        <v>98990.39</v>
      </c>
      <c r="G22" s="85"/>
    </row>
    <row r="23" spans="1:7" x14ac:dyDescent="0.2">
      <c r="A23" s="142"/>
      <c r="B23" s="88">
        <v>620</v>
      </c>
      <c r="C23" s="87"/>
      <c r="D23" s="88" t="s">
        <v>57</v>
      </c>
      <c r="E23" s="130">
        <v>35100</v>
      </c>
      <c r="F23" s="130">
        <v>35239.410000000003</v>
      </c>
      <c r="G23" s="85"/>
    </row>
    <row r="24" spans="1:7" x14ac:dyDescent="0.2">
      <c r="A24" s="117"/>
      <c r="B24" s="88">
        <v>630</v>
      </c>
      <c r="C24" s="88"/>
      <c r="D24" s="88" t="s">
        <v>55</v>
      </c>
      <c r="E24" s="130">
        <v>18817</v>
      </c>
      <c r="F24" s="130">
        <v>29105.78</v>
      </c>
    </row>
    <row r="25" spans="1:7" ht="22.5" customHeight="1" x14ac:dyDescent="0.2">
      <c r="A25" s="343"/>
      <c r="B25" s="176">
        <v>640</v>
      </c>
      <c r="C25" s="176"/>
      <c r="D25" s="567" t="s">
        <v>947</v>
      </c>
      <c r="E25" s="179">
        <v>2983</v>
      </c>
      <c r="F25" s="179">
        <v>4182.84</v>
      </c>
    </row>
    <row r="26" spans="1:7" ht="13.5" thickBot="1" x14ac:dyDescent="0.25">
      <c r="A26" s="176"/>
      <c r="B26" s="176">
        <v>650</v>
      </c>
      <c r="C26" s="177"/>
      <c r="D26" s="176" t="s">
        <v>793</v>
      </c>
      <c r="E26" s="179">
        <v>90</v>
      </c>
      <c r="F26" s="179">
        <v>2.64</v>
      </c>
    </row>
    <row r="27" spans="1:7" ht="13.5" thickBot="1" x14ac:dyDescent="0.25">
      <c r="A27" s="180" t="s">
        <v>11</v>
      </c>
      <c r="B27" s="181"/>
      <c r="C27" s="181"/>
      <c r="D27" s="181"/>
      <c r="E27" s="182">
        <f>SUM(E22:E26)</f>
        <v>151990</v>
      </c>
      <c r="F27" s="182">
        <f>SUM(F22:F26)</f>
        <v>167521.06</v>
      </c>
    </row>
    <row r="28" spans="1:7" ht="13.5" thickBot="1" x14ac:dyDescent="0.25">
      <c r="A28" s="344"/>
      <c r="B28" s="345">
        <v>719</v>
      </c>
      <c r="C28" s="345"/>
      <c r="D28" s="345" t="s">
        <v>361</v>
      </c>
      <c r="E28" s="130">
        <v>0</v>
      </c>
      <c r="F28" s="130">
        <v>0</v>
      </c>
    </row>
    <row r="29" spans="1:7" ht="13.5" thickBot="1" x14ac:dyDescent="0.25">
      <c r="A29" s="266" t="s">
        <v>12</v>
      </c>
      <c r="B29" s="159">
        <v>0</v>
      </c>
      <c r="C29" s="159"/>
      <c r="D29" s="159"/>
      <c r="E29" s="270">
        <f>SUM(E28:E28)</f>
        <v>0</v>
      </c>
      <c r="F29" s="270">
        <f>SUM(F28:F28)</f>
        <v>0</v>
      </c>
    </row>
    <row r="30" spans="1:7" ht="13.5" thickBot="1" x14ac:dyDescent="0.25">
      <c r="A30" s="344"/>
      <c r="B30" s="345">
        <v>821</v>
      </c>
      <c r="C30" s="345"/>
      <c r="D30" s="345"/>
      <c r="E30" s="130">
        <v>440</v>
      </c>
      <c r="F30" s="130">
        <v>436.18</v>
      </c>
    </row>
    <row r="31" spans="1:7" ht="13.5" thickBot="1" x14ac:dyDescent="0.25">
      <c r="A31" s="266" t="s">
        <v>224</v>
      </c>
      <c r="B31" s="159">
        <v>0</v>
      </c>
      <c r="C31" s="159"/>
      <c r="D31" s="159"/>
      <c r="E31" s="270">
        <f>SUM(E30:E30)</f>
        <v>440</v>
      </c>
      <c r="F31" s="270">
        <f>SUM(F30:F30)</f>
        <v>436.18</v>
      </c>
    </row>
    <row r="32" spans="1:7" ht="13.5" thickBot="1" x14ac:dyDescent="0.25">
      <c r="A32" s="347" t="s">
        <v>13</v>
      </c>
      <c r="B32" s="348" t="s">
        <v>67</v>
      </c>
      <c r="C32" s="348" t="s">
        <v>67</v>
      </c>
      <c r="D32" s="348" t="s">
        <v>67</v>
      </c>
      <c r="E32" s="349">
        <f>E27+E29+E31</f>
        <v>152430</v>
      </c>
      <c r="F32" s="349">
        <f>F27+F29+F31</f>
        <v>167957.24</v>
      </c>
    </row>
    <row r="33" spans="1:10" ht="7.5" customHeight="1" x14ac:dyDescent="0.2"/>
    <row r="35" spans="1:10" ht="15.75" x14ac:dyDescent="0.25">
      <c r="A35" s="64" t="s">
        <v>14</v>
      </c>
      <c r="B35" s="65"/>
      <c r="C35" s="65"/>
      <c r="D35" s="65"/>
      <c r="E35" s="65"/>
      <c r="F35" s="65"/>
      <c r="G35" s="65"/>
    </row>
    <row r="36" spans="1:10" x14ac:dyDescent="0.2">
      <c r="A36" s="93"/>
    </row>
    <row r="37" spans="1:10" ht="22.5" x14ac:dyDescent="0.2">
      <c r="A37" s="1003" t="s">
        <v>22</v>
      </c>
      <c r="B37" s="1004"/>
      <c r="C37" s="1005"/>
      <c r="D37" s="173" t="s">
        <v>15</v>
      </c>
      <c r="E37" s="175" t="s">
        <v>900</v>
      </c>
      <c r="F37" s="29" t="s">
        <v>1008</v>
      </c>
      <c r="I37" s="69"/>
      <c r="J37" s="69"/>
    </row>
    <row r="38" spans="1:10" ht="22.5" x14ac:dyDescent="0.2">
      <c r="A38" s="1023" t="s">
        <v>326</v>
      </c>
      <c r="B38" s="1024"/>
      <c r="C38" s="1025"/>
      <c r="D38" s="351" t="s">
        <v>327</v>
      </c>
      <c r="E38" s="258" t="s">
        <v>240</v>
      </c>
      <c r="F38" s="258" t="s">
        <v>629</v>
      </c>
      <c r="I38" s="190"/>
      <c r="J38" s="191"/>
    </row>
    <row r="39" spans="1:10" ht="24.75" customHeight="1" x14ac:dyDescent="0.2">
      <c r="A39" s="1026"/>
      <c r="B39" s="990"/>
      <c r="C39" s="1027"/>
      <c r="D39" s="351" t="s">
        <v>945</v>
      </c>
      <c r="E39" s="258" t="s">
        <v>167</v>
      </c>
      <c r="F39" s="258" t="s">
        <v>167</v>
      </c>
      <c r="I39" s="190"/>
      <c r="J39" s="191"/>
    </row>
    <row r="40" spans="1:10" x14ac:dyDescent="0.2">
      <c r="A40" s="1026"/>
      <c r="B40" s="990"/>
      <c r="C40" s="1027"/>
      <c r="D40" s="351" t="s">
        <v>328</v>
      </c>
      <c r="E40" s="258" t="s">
        <v>865</v>
      </c>
      <c r="F40" s="258" t="s">
        <v>1112</v>
      </c>
      <c r="I40" s="69"/>
      <c r="J40" s="69"/>
    </row>
    <row r="41" spans="1:10" x14ac:dyDescent="0.2">
      <c r="A41" s="1026"/>
      <c r="B41" s="990"/>
      <c r="C41" s="1027"/>
      <c r="D41" s="351" t="s">
        <v>329</v>
      </c>
      <c r="E41" s="258" t="s">
        <v>866</v>
      </c>
      <c r="F41" s="258" t="s">
        <v>1113</v>
      </c>
    </row>
    <row r="42" spans="1:10" x14ac:dyDescent="0.2">
      <c r="A42" s="1026"/>
      <c r="B42" s="990"/>
      <c r="C42" s="1027"/>
      <c r="D42" s="351" t="s">
        <v>330</v>
      </c>
      <c r="E42" s="258" t="s">
        <v>866</v>
      </c>
      <c r="F42" s="258" t="s">
        <v>1114</v>
      </c>
    </row>
    <row r="43" spans="1:10" ht="22.5" x14ac:dyDescent="0.2">
      <c r="A43" s="826" t="s">
        <v>332</v>
      </c>
      <c r="B43" s="826"/>
      <c r="C43" s="826"/>
      <c r="D43" s="215" t="s">
        <v>476</v>
      </c>
      <c r="E43" s="258" t="s">
        <v>202</v>
      </c>
      <c r="F43" s="258" t="s">
        <v>251</v>
      </c>
    </row>
    <row r="44" spans="1:10" ht="22.5" x14ac:dyDescent="0.2">
      <c r="A44" s="826"/>
      <c r="B44" s="826"/>
      <c r="C44" s="826"/>
      <c r="D44" s="215" t="s">
        <v>333</v>
      </c>
      <c r="E44" s="258" t="s">
        <v>257</v>
      </c>
      <c r="F44" s="258" t="s">
        <v>622</v>
      </c>
    </row>
    <row r="45" spans="1:10" ht="28.5" customHeight="1" x14ac:dyDescent="0.2">
      <c r="A45" s="826" t="s">
        <v>338</v>
      </c>
      <c r="B45" s="826"/>
      <c r="C45" s="826"/>
      <c r="D45" s="215" t="s">
        <v>335</v>
      </c>
      <c r="E45" s="258" t="s">
        <v>167</v>
      </c>
      <c r="F45" s="258" t="s">
        <v>705</v>
      </c>
    </row>
    <row r="46" spans="1:10" ht="28.5" customHeight="1" x14ac:dyDescent="0.2">
      <c r="A46" s="826"/>
      <c r="B46" s="826"/>
      <c r="C46" s="826"/>
      <c r="D46" s="215" t="s">
        <v>336</v>
      </c>
      <c r="E46" s="386" t="s">
        <v>946</v>
      </c>
      <c r="F46" s="258" t="s">
        <v>705</v>
      </c>
    </row>
    <row r="47" spans="1:10" ht="22.5" x14ac:dyDescent="0.2">
      <c r="A47" s="826"/>
      <c r="B47" s="826"/>
      <c r="C47" s="826"/>
      <c r="D47" s="215" t="s">
        <v>337</v>
      </c>
      <c r="E47" s="386" t="s">
        <v>867</v>
      </c>
      <c r="F47" s="258" t="s">
        <v>705</v>
      </c>
    </row>
    <row r="48" spans="1:10" ht="70.5" customHeight="1" x14ac:dyDescent="0.2">
      <c r="A48" s="857" t="s">
        <v>340</v>
      </c>
      <c r="B48" s="1030"/>
      <c r="C48" s="858"/>
      <c r="D48" s="215" t="s">
        <v>616</v>
      </c>
      <c r="E48" s="258" t="s">
        <v>794</v>
      </c>
      <c r="F48" s="258" t="s">
        <v>1115</v>
      </c>
    </row>
    <row r="49" spans="1:6" ht="22.5" x14ac:dyDescent="0.2">
      <c r="A49" s="820" t="s">
        <v>617</v>
      </c>
      <c r="B49" s="821"/>
      <c r="C49" s="822"/>
      <c r="D49" s="215" t="s">
        <v>618</v>
      </c>
      <c r="E49" s="386" t="s">
        <v>240</v>
      </c>
      <c r="F49" s="258" t="s">
        <v>240</v>
      </c>
    </row>
    <row r="50" spans="1:6" x14ac:dyDescent="0.2">
      <c r="A50" s="823"/>
      <c r="B50" s="824"/>
      <c r="C50" s="825"/>
      <c r="D50" s="215" t="s">
        <v>619</v>
      </c>
      <c r="E50" s="386" t="s">
        <v>620</v>
      </c>
      <c r="F50" s="258" t="s">
        <v>620</v>
      </c>
    </row>
    <row r="51" spans="1:6" x14ac:dyDescent="0.2">
      <c r="A51" s="97"/>
      <c r="B51" s="97"/>
      <c r="C51" s="97"/>
      <c r="F51" s="403"/>
    </row>
    <row r="52" spans="1:6" x14ac:dyDescent="0.2">
      <c r="A52" s="98" t="s">
        <v>16</v>
      </c>
      <c r="D52" s="97"/>
      <c r="E52" s="97"/>
      <c r="F52" s="403"/>
    </row>
    <row r="53" spans="1:6" ht="83.25" customHeight="1" x14ac:dyDescent="0.2">
      <c r="A53" s="404" t="s">
        <v>17</v>
      </c>
      <c r="B53" s="1028" t="s">
        <v>948</v>
      </c>
      <c r="C53" s="1028"/>
      <c r="D53" s="1028"/>
      <c r="E53" s="1028"/>
      <c r="F53" s="1029"/>
    </row>
    <row r="55" spans="1:6" ht="56.25" customHeight="1" x14ac:dyDescent="0.2">
      <c r="A55" s="99" t="s">
        <v>29</v>
      </c>
      <c r="B55" s="971"/>
      <c r="C55" s="971"/>
      <c r="D55" s="971"/>
      <c r="E55" s="971"/>
      <c r="F55" s="971"/>
    </row>
  </sheetData>
  <sheetProtection selectLockedCells="1" selectUnlockedCells="1"/>
  <mergeCells count="18">
    <mergeCell ref="B55:F55"/>
    <mergeCell ref="A38:C42"/>
    <mergeCell ref="A43:C44"/>
    <mergeCell ref="A45:C47"/>
    <mergeCell ref="C13:D13"/>
    <mergeCell ref="C14:D14"/>
    <mergeCell ref="C15:D15"/>
    <mergeCell ref="B53:F53"/>
    <mergeCell ref="C17:G17"/>
    <mergeCell ref="A37:C37"/>
    <mergeCell ref="A48:C48"/>
    <mergeCell ref="A49:C50"/>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pageSetUpPr fitToPage="1"/>
  </sheetPr>
  <dimension ref="A2:J42"/>
  <sheetViews>
    <sheetView workbookViewId="0">
      <selection activeCell="B43" sqref="B4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5</v>
      </c>
      <c r="D5" s="930" t="s">
        <v>623</v>
      </c>
      <c r="E5" s="930"/>
      <c r="F5" s="930"/>
      <c r="G5" s="930"/>
    </row>
    <row r="6" spans="1:7" ht="13.5" thickBot="1" x14ac:dyDescent="0.25">
      <c r="A6" s="73" t="s">
        <v>642</v>
      </c>
      <c r="B6" s="69"/>
      <c r="C6" s="74" t="s">
        <v>334</v>
      </c>
      <c r="D6" s="931" t="s">
        <v>625</v>
      </c>
      <c r="E6" s="931"/>
      <c r="F6" s="931"/>
      <c r="G6" s="931"/>
    </row>
    <row r="7" spans="1:7" ht="13.5" thickBot="1" x14ac:dyDescent="0.25">
      <c r="A7" s="78"/>
      <c r="B7" s="69"/>
      <c r="C7" s="69"/>
      <c r="D7" s="69"/>
      <c r="E7" s="69"/>
      <c r="F7" s="69"/>
    </row>
    <row r="8" spans="1:7" ht="13.5" thickBot="1" x14ac:dyDescent="0.25">
      <c r="A8" s="71" t="s">
        <v>21</v>
      </c>
      <c r="B8" s="69"/>
      <c r="C8" s="79" t="s">
        <v>325</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962</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70.3</v>
      </c>
      <c r="D13" s="935"/>
      <c r="E13" s="69"/>
      <c r="F13" s="69"/>
    </row>
    <row r="14" spans="1:7" ht="13.5" thickBot="1" x14ac:dyDescent="0.25">
      <c r="A14" s="71" t="s">
        <v>20</v>
      </c>
      <c r="B14" s="69"/>
      <c r="C14" s="935">
        <v>130.80000000000001</v>
      </c>
      <c r="D14" s="935"/>
      <c r="E14" s="69"/>
      <c r="F14" s="69"/>
    </row>
    <row r="15" spans="1:7" ht="13.5" thickBot="1" x14ac:dyDescent="0.25">
      <c r="A15" s="73" t="s">
        <v>1</v>
      </c>
      <c r="B15" s="69"/>
      <c r="C15" s="935">
        <v>148.82900000000001</v>
      </c>
      <c r="D15" s="935"/>
      <c r="E15" s="69"/>
      <c r="F15" s="69"/>
    </row>
    <row r="16" spans="1:7" ht="13.5" thickBot="1" x14ac:dyDescent="0.25">
      <c r="A16" s="82"/>
      <c r="B16" s="69"/>
      <c r="C16" s="83"/>
      <c r="D16" s="83"/>
      <c r="E16" s="84"/>
      <c r="F16" s="84"/>
      <c r="G16" s="85"/>
    </row>
    <row r="17" spans="1:7" ht="13.5" thickBot="1" x14ac:dyDescent="0.25">
      <c r="A17" s="71" t="s">
        <v>18</v>
      </c>
      <c r="B17" s="84"/>
      <c r="C17" s="933" t="s">
        <v>1090</v>
      </c>
      <c r="D17" s="933"/>
      <c r="E17" s="933"/>
      <c r="F17" s="933"/>
      <c r="G17" s="933"/>
    </row>
    <row r="18" spans="1:7" ht="13.5" thickBot="1" x14ac:dyDescent="0.25">
      <c r="A18" s="73" t="s">
        <v>19</v>
      </c>
      <c r="B18" s="69"/>
      <c r="C18" s="79" t="s">
        <v>1030</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42"/>
      <c r="B22" s="88">
        <v>610</v>
      </c>
      <c r="C22" s="87"/>
      <c r="D22" s="88" t="s">
        <v>54</v>
      </c>
      <c r="E22" s="130">
        <v>89500</v>
      </c>
      <c r="F22" s="130">
        <v>97784.56</v>
      </c>
      <c r="G22" s="85"/>
    </row>
    <row r="23" spans="1:7" x14ac:dyDescent="0.2">
      <c r="A23" s="142"/>
      <c r="B23" s="88">
        <v>620</v>
      </c>
      <c r="C23" s="87"/>
      <c r="D23" s="88" t="s">
        <v>57</v>
      </c>
      <c r="E23" s="130">
        <v>30000</v>
      </c>
      <c r="F23" s="130">
        <v>33656.870000000003</v>
      </c>
      <c r="G23" s="85"/>
    </row>
    <row r="24" spans="1:7" x14ac:dyDescent="0.2">
      <c r="A24" s="117"/>
      <c r="B24" s="88">
        <v>630</v>
      </c>
      <c r="C24" s="88"/>
      <c r="D24" s="88" t="s">
        <v>55</v>
      </c>
      <c r="E24" s="130">
        <v>9000</v>
      </c>
      <c r="F24" s="130">
        <v>15260.27</v>
      </c>
    </row>
    <row r="25" spans="1:7" x14ac:dyDescent="0.2">
      <c r="A25" s="343"/>
      <c r="B25" s="176">
        <v>640</v>
      </c>
      <c r="C25" s="176"/>
      <c r="D25" s="176" t="s">
        <v>66</v>
      </c>
      <c r="E25" s="179">
        <v>2300</v>
      </c>
      <c r="F25" s="179">
        <v>2128.2600000000002</v>
      </c>
    </row>
    <row r="26" spans="1:7" ht="13.5" thickBot="1" x14ac:dyDescent="0.25">
      <c r="A26" s="176"/>
      <c r="B26" s="177"/>
      <c r="C26" s="177"/>
      <c r="D26" s="177"/>
      <c r="E26" s="178"/>
      <c r="F26" s="179"/>
    </row>
    <row r="27" spans="1:7" ht="13.5" thickBot="1" x14ac:dyDescent="0.25">
      <c r="A27" s="180" t="s">
        <v>11</v>
      </c>
      <c r="B27" s="181"/>
      <c r="C27" s="181"/>
      <c r="D27" s="181"/>
      <c r="E27" s="182">
        <f>SUM(E22:E26)</f>
        <v>130800</v>
      </c>
      <c r="F27" s="182">
        <f>SUM(F22:F26)</f>
        <v>148829.96</v>
      </c>
    </row>
    <row r="28" spans="1:7" ht="13.5" thickBot="1" x14ac:dyDescent="0.25">
      <c r="A28" s="344"/>
      <c r="B28" s="345"/>
      <c r="C28" s="345"/>
      <c r="D28" s="345"/>
      <c r="E28" s="130"/>
      <c r="F28" s="130"/>
    </row>
    <row r="29" spans="1:7" ht="13.5" thickBot="1" x14ac:dyDescent="0.25">
      <c r="A29" s="266" t="s">
        <v>12</v>
      </c>
      <c r="B29" s="159">
        <v>0</v>
      </c>
      <c r="C29" s="159"/>
      <c r="D29" s="159"/>
      <c r="E29" s="270">
        <f>SUM(E28:E28)</f>
        <v>0</v>
      </c>
      <c r="F29" s="270">
        <f>SUM(F28:F28)</f>
        <v>0</v>
      </c>
    </row>
    <row r="30" spans="1:7" ht="13.5" thickBot="1" x14ac:dyDescent="0.25">
      <c r="A30" s="347" t="s">
        <v>13</v>
      </c>
      <c r="B30" s="348" t="s">
        <v>67</v>
      </c>
      <c r="C30" s="348" t="s">
        <v>67</v>
      </c>
      <c r="D30" s="348" t="s">
        <v>67</v>
      </c>
      <c r="E30" s="349">
        <f>E29+E27</f>
        <v>130800</v>
      </c>
      <c r="F30" s="350">
        <f>F29+F27</f>
        <v>148829.96</v>
      </c>
    </row>
    <row r="31" spans="1:7" ht="7.5" customHeight="1" x14ac:dyDescent="0.2"/>
    <row r="33" spans="1:10" ht="15.75" x14ac:dyDescent="0.25">
      <c r="A33" s="64" t="s">
        <v>14</v>
      </c>
      <c r="B33" s="65"/>
      <c r="C33" s="65"/>
      <c r="D33" s="65"/>
      <c r="E33" s="65"/>
      <c r="F33" s="65"/>
      <c r="G33" s="65"/>
    </row>
    <row r="34" spans="1:10" x14ac:dyDescent="0.2">
      <c r="A34" s="93"/>
    </row>
    <row r="35" spans="1:10" ht="22.5" x14ac:dyDescent="0.2">
      <c r="A35" s="597" t="s">
        <v>22</v>
      </c>
      <c r="B35" s="1004" t="s">
        <v>15</v>
      </c>
      <c r="C35" s="1004"/>
      <c r="D35" s="1033"/>
      <c r="E35" s="579" t="s">
        <v>900</v>
      </c>
      <c r="F35" s="580" t="s">
        <v>1008</v>
      </c>
      <c r="I35" s="69"/>
      <c r="J35" s="69"/>
    </row>
    <row r="36" spans="1:10" ht="42" customHeight="1" x14ac:dyDescent="0.2">
      <c r="A36" s="968" t="s">
        <v>626</v>
      </c>
      <c r="B36" s="1034" t="s">
        <v>627</v>
      </c>
      <c r="C36" s="1034"/>
      <c r="D36" s="1034"/>
      <c r="E36" s="258" t="s">
        <v>257</v>
      </c>
      <c r="F36" s="258" t="s">
        <v>257</v>
      </c>
      <c r="I36" s="190"/>
      <c r="J36" s="191"/>
    </row>
    <row r="37" spans="1:10" ht="42" customHeight="1" x14ac:dyDescent="0.2">
      <c r="A37" s="968"/>
      <c r="B37" s="1034" t="s">
        <v>628</v>
      </c>
      <c r="C37" s="1034"/>
      <c r="D37" s="1034"/>
      <c r="E37" s="258" t="s">
        <v>331</v>
      </c>
      <c r="F37" s="258" t="s">
        <v>331</v>
      </c>
      <c r="I37" s="69"/>
      <c r="J37" s="69"/>
    </row>
    <row r="38" spans="1:10" x14ac:dyDescent="0.2">
      <c r="A38" s="97"/>
      <c r="B38" s="97"/>
      <c r="C38" s="97"/>
      <c r="F38" s="403"/>
    </row>
    <row r="39" spans="1:10" x14ac:dyDescent="0.2">
      <c r="A39" s="98" t="s">
        <v>16</v>
      </c>
      <c r="D39" s="97"/>
      <c r="E39" s="97"/>
      <c r="F39" s="403"/>
    </row>
    <row r="40" spans="1:10" ht="346.5" customHeight="1" x14ac:dyDescent="0.2">
      <c r="A40" s="404" t="s">
        <v>17</v>
      </c>
      <c r="B40" s="1031" t="s">
        <v>1118</v>
      </c>
      <c r="C40" s="1031"/>
      <c r="D40" s="1031"/>
      <c r="E40" s="1031"/>
      <c r="F40" s="1032"/>
    </row>
    <row r="42" spans="1:10" ht="35.25" customHeight="1" x14ac:dyDescent="0.2">
      <c r="A42" s="99" t="s">
        <v>29</v>
      </c>
      <c r="B42" s="971"/>
      <c r="C42" s="971"/>
      <c r="D42" s="971"/>
      <c r="E42" s="971"/>
      <c r="F42" s="971"/>
    </row>
  </sheetData>
  <sheetProtection selectLockedCells="1" selectUnlockedCells="1"/>
  <mergeCells count="16">
    <mergeCell ref="A36:A37"/>
    <mergeCell ref="B35:D35"/>
    <mergeCell ref="B36:D36"/>
    <mergeCell ref="B37:D37"/>
    <mergeCell ref="D4:G4"/>
    <mergeCell ref="D5:G5"/>
    <mergeCell ref="D6:G6"/>
    <mergeCell ref="C9:G9"/>
    <mergeCell ref="C10:G10"/>
    <mergeCell ref="C12:D12"/>
    <mergeCell ref="B40:F40"/>
    <mergeCell ref="B42:F42"/>
    <mergeCell ref="C13:D13"/>
    <mergeCell ref="C14:D14"/>
    <mergeCell ref="C15:D15"/>
    <mergeCell ref="C17:G17"/>
  </mergeCells>
  <pageMargins left="0.7" right="0.7" top="0.75" bottom="0.75" header="0.3" footer="0.3"/>
  <pageSetup paperSize="9" scale="76" firstPageNumber="0" fitToHeight="0" orientation="portrait"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36"/>
  <sheetViews>
    <sheetView topLeftCell="E1" workbookViewId="0">
      <selection activeCell="G35" sqref="G35:J35"/>
    </sheetView>
  </sheetViews>
  <sheetFormatPr defaultRowHeight="12.75" x14ac:dyDescent="0.2"/>
  <cols>
    <col min="1" max="4" width="0" hidden="1" customWidth="1"/>
    <col min="5" max="5" width="23.5703125" customWidth="1"/>
    <col min="8" max="8" width="21.7109375" customWidth="1"/>
    <col min="9" max="9" width="20.7109375" customWidth="1"/>
    <col min="10" max="10" width="15.85546875" customWidth="1"/>
  </cols>
  <sheetData>
    <row r="1" spans="1:10" ht="15.75" x14ac:dyDescent="0.25">
      <c r="A1" s="840" t="s">
        <v>4</v>
      </c>
      <c r="B1" s="840"/>
      <c r="C1" s="840"/>
      <c r="D1" s="840"/>
      <c r="E1" s="840"/>
      <c r="F1" s="840"/>
      <c r="G1" s="840"/>
      <c r="H1" s="840"/>
      <c r="I1" s="840"/>
      <c r="J1" s="840"/>
    </row>
    <row r="2" spans="1:10" ht="16.5" thickBot="1" x14ac:dyDescent="0.3">
      <c r="A2" s="274"/>
      <c r="B2" s="274"/>
      <c r="C2" s="11"/>
      <c r="D2" s="11"/>
    </row>
    <row r="3" spans="1:10" ht="13.5" thickBot="1" x14ac:dyDescent="0.25">
      <c r="A3" s="11"/>
      <c r="B3" s="11"/>
      <c r="C3" s="221"/>
      <c r="D3" s="222"/>
      <c r="E3" s="3"/>
      <c r="F3" s="3"/>
      <c r="G3" s="17" t="s">
        <v>24</v>
      </c>
      <c r="H3" s="223" t="s">
        <v>3</v>
      </c>
      <c r="I3" s="40"/>
      <c r="J3" s="41"/>
    </row>
    <row r="4" spans="1:10" ht="13.5" thickBot="1" x14ac:dyDescent="0.25">
      <c r="A4" s="224"/>
      <c r="B4" s="11"/>
      <c r="C4" s="11"/>
      <c r="D4" s="12"/>
      <c r="E4" s="15" t="s">
        <v>0</v>
      </c>
      <c r="F4" s="3"/>
      <c r="G4" s="275">
        <v>1</v>
      </c>
      <c r="H4" s="51" t="s">
        <v>50</v>
      </c>
      <c r="I4" s="8"/>
      <c r="J4" s="53"/>
    </row>
    <row r="5" spans="1:10" ht="13.5" thickBot="1" x14ac:dyDescent="0.25">
      <c r="A5" s="224"/>
      <c r="B5" s="11"/>
      <c r="C5" s="11"/>
      <c r="D5" s="12"/>
      <c r="E5" s="15" t="s">
        <v>642</v>
      </c>
      <c r="F5" s="3"/>
      <c r="G5" s="225">
        <v>43132</v>
      </c>
      <c r="H5" s="37" t="s">
        <v>229</v>
      </c>
      <c r="I5" s="8"/>
      <c r="J5" s="53"/>
    </row>
    <row r="6" spans="1:10" ht="13.5" thickBot="1" x14ac:dyDescent="0.25">
      <c r="A6" s="226"/>
      <c r="B6" s="11"/>
      <c r="C6" s="12"/>
      <c r="D6" s="12"/>
      <c r="E6" s="4"/>
      <c r="F6" s="3"/>
      <c r="G6" s="227"/>
      <c r="H6" s="227"/>
      <c r="I6" s="227"/>
      <c r="J6" s="227"/>
    </row>
    <row r="7" spans="1:10" ht="13.5" thickBot="1" x14ac:dyDescent="0.25">
      <c r="A7" s="224"/>
      <c r="B7" s="11"/>
      <c r="C7" s="12"/>
      <c r="D7" s="12"/>
      <c r="E7" s="15" t="s">
        <v>21</v>
      </c>
      <c r="F7" s="3"/>
      <c r="G7" s="9" t="s">
        <v>151</v>
      </c>
      <c r="H7" s="8"/>
      <c r="I7" s="8"/>
      <c r="J7" s="53"/>
    </row>
    <row r="8" spans="1:10" ht="13.5" thickBot="1" x14ac:dyDescent="0.25">
      <c r="A8" s="224"/>
      <c r="B8" s="11"/>
      <c r="C8" s="12"/>
      <c r="D8" s="12"/>
      <c r="E8" s="16" t="s">
        <v>193</v>
      </c>
      <c r="F8" s="3"/>
      <c r="G8" s="829" t="s">
        <v>48</v>
      </c>
      <c r="H8" s="830"/>
      <c r="I8" s="830"/>
      <c r="J8" s="834"/>
    </row>
    <row r="9" spans="1:10" ht="13.5" thickBot="1" x14ac:dyDescent="0.25">
      <c r="A9" s="224"/>
      <c r="B9" s="11"/>
      <c r="C9" s="12"/>
      <c r="D9" s="12"/>
      <c r="E9" s="16" t="s">
        <v>26</v>
      </c>
      <c r="F9" s="3"/>
      <c r="G9" s="829" t="s">
        <v>150</v>
      </c>
      <c r="H9" s="830"/>
      <c r="I9" s="830"/>
      <c r="J9" s="834"/>
    </row>
    <row r="10" spans="1:10" ht="13.5" thickBot="1" x14ac:dyDescent="0.25">
      <c r="A10" s="226"/>
      <c r="B10" s="11"/>
      <c r="C10" s="11"/>
      <c r="D10" s="11"/>
      <c r="E10" s="4"/>
      <c r="F10" s="3"/>
    </row>
    <row r="11" spans="1:10" ht="13.5" thickBot="1" x14ac:dyDescent="0.25">
      <c r="A11" s="226"/>
      <c r="B11" s="11"/>
      <c r="C11" s="222"/>
      <c r="D11" s="228"/>
      <c r="E11" s="4"/>
      <c r="F11" s="3"/>
      <c r="G11" s="835" t="s">
        <v>28</v>
      </c>
      <c r="H11" s="836"/>
      <c r="I11" s="3"/>
      <c r="J11" s="3"/>
    </row>
    <row r="12" spans="1:10" ht="13.5" thickBot="1" x14ac:dyDescent="0.25">
      <c r="A12" s="224"/>
      <c r="B12" s="11"/>
      <c r="C12" s="12"/>
      <c r="D12" s="12"/>
      <c r="E12" s="229" t="s">
        <v>2</v>
      </c>
      <c r="F12" s="3"/>
      <c r="G12" s="841">
        <v>15</v>
      </c>
      <c r="H12" s="842"/>
      <c r="I12" s="3"/>
      <c r="J12" s="3"/>
    </row>
    <row r="13" spans="1:10" ht="13.5" thickBot="1" x14ac:dyDescent="0.25">
      <c r="A13" s="224"/>
      <c r="B13" s="11"/>
      <c r="C13" s="12"/>
      <c r="D13" s="12"/>
      <c r="E13" s="230" t="s">
        <v>20</v>
      </c>
      <c r="F13" s="3"/>
      <c r="G13" s="841">
        <v>15</v>
      </c>
      <c r="H13" s="842"/>
      <c r="I13" s="3"/>
      <c r="J13" s="3"/>
    </row>
    <row r="14" spans="1:10" ht="13.5" thickBot="1" x14ac:dyDescent="0.25">
      <c r="A14" s="224"/>
      <c r="B14" s="11"/>
      <c r="C14" s="12"/>
      <c r="D14" s="12"/>
      <c r="E14" s="231" t="s">
        <v>1</v>
      </c>
      <c r="F14" s="3"/>
      <c r="G14" s="841">
        <v>12.779</v>
      </c>
      <c r="H14" s="842"/>
      <c r="I14" s="3"/>
      <c r="J14" s="3"/>
    </row>
    <row r="15" spans="1:10" ht="13.5" thickBot="1" x14ac:dyDescent="0.25">
      <c r="A15" s="10"/>
      <c r="B15" s="11"/>
      <c r="C15" s="12"/>
      <c r="D15" s="12"/>
      <c r="E15" s="10"/>
      <c r="F15" s="3"/>
      <c r="G15" s="227"/>
      <c r="H15" s="227"/>
      <c r="I15" s="3"/>
      <c r="J15" s="3"/>
    </row>
    <row r="16" spans="1:10" ht="13.5" thickBot="1" x14ac:dyDescent="0.25">
      <c r="A16" s="224"/>
      <c r="B16" s="11"/>
      <c r="C16" s="12"/>
      <c r="D16" s="12"/>
      <c r="E16" s="15" t="s">
        <v>18</v>
      </c>
      <c r="F16" s="11"/>
      <c r="G16" s="9" t="s">
        <v>1245</v>
      </c>
      <c r="H16" s="8"/>
      <c r="I16" s="8"/>
      <c r="J16" s="53"/>
    </row>
    <row r="17" spans="1:10" ht="13.5" thickBot="1" x14ac:dyDescent="0.25">
      <c r="A17" s="224"/>
      <c r="B17" s="11"/>
      <c r="C17" s="12"/>
      <c r="D17" s="12"/>
      <c r="E17" s="16" t="s">
        <v>19</v>
      </c>
      <c r="F17" s="3"/>
      <c r="G17" s="9" t="s">
        <v>1086</v>
      </c>
      <c r="H17" s="8"/>
      <c r="I17" s="8"/>
      <c r="J17" s="53"/>
    </row>
    <row r="18" spans="1:10" x14ac:dyDescent="0.2">
      <c r="B18" s="3"/>
    </row>
    <row r="19" spans="1:10" ht="15.75" x14ac:dyDescent="0.25">
      <c r="A19" s="840" t="s">
        <v>5</v>
      </c>
      <c r="B19" s="840"/>
      <c r="C19" s="840"/>
      <c r="D19" s="840"/>
      <c r="E19" s="840"/>
      <c r="F19" s="840"/>
      <c r="G19" s="840"/>
      <c r="H19" s="840"/>
      <c r="I19" s="840"/>
      <c r="J19" s="840"/>
    </row>
    <row r="20" spans="1:10" ht="15.75" x14ac:dyDescent="0.25">
      <c r="A20" s="5"/>
      <c r="B20" s="5"/>
      <c r="C20" s="7"/>
      <c r="D20" s="7"/>
      <c r="E20" s="7"/>
      <c r="F20" s="7"/>
      <c r="G20" s="7"/>
      <c r="H20" s="7"/>
      <c r="I20" s="7"/>
      <c r="J20" s="7"/>
    </row>
    <row r="21" spans="1:10" ht="13.5" thickBot="1" x14ac:dyDescent="0.25">
      <c r="A21" s="20"/>
      <c r="B21" s="20"/>
      <c r="C21" s="20"/>
      <c r="D21" s="20"/>
      <c r="E21" s="28" t="s">
        <v>23</v>
      </c>
      <c r="F21" s="21" t="s">
        <v>6</v>
      </c>
      <c r="G21" s="21" t="s">
        <v>7</v>
      </c>
      <c r="H21" s="21" t="s">
        <v>8</v>
      </c>
      <c r="I21" s="21" t="s">
        <v>9</v>
      </c>
      <c r="J21" s="21" t="s">
        <v>10</v>
      </c>
    </row>
    <row r="22" spans="1:10" ht="13.5" thickBot="1" x14ac:dyDescent="0.25">
      <c r="A22" s="20"/>
      <c r="B22" s="20"/>
      <c r="C22" s="20"/>
      <c r="D22" s="20"/>
      <c r="E22" s="233" t="s">
        <v>11</v>
      </c>
      <c r="F22" s="234"/>
      <c r="G22" s="234"/>
      <c r="H22" s="234"/>
      <c r="I22" s="278">
        <v>11800</v>
      </c>
      <c r="J22" s="278">
        <f>J23</f>
        <v>12779.78</v>
      </c>
    </row>
    <row r="23" spans="1:10" ht="13.5" thickBot="1" x14ac:dyDescent="0.25">
      <c r="A23" s="20"/>
      <c r="B23" s="20"/>
      <c r="C23" s="20"/>
      <c r="D23" s="20"/>
      <c r="E23" s="237"/>
      <c r="F23" s="237">
        <v>642</v>
      </c>
      <c r="G23" s="237"/>
      <c r="H23" s="237" t="s">
        <v>230</v>
      </c>
      <c r="I23" s="276">
        <v>15000</v>
      </c>
      <c r="J23" s="276">
        <v>12779.78</v>
      </c>
    </row>
    <row r="24" spans="1:10" ht="13.5" thickBot="1" x14ac:dyDescent="0.25">
      <c r="A24" s="20"/>
      <c r="B24" s="20"/>
      <c r="C24" s="20"/>
      <c r="D24" s="20"/>
      <c r="E24" s="233" t="s">
        <v>12</v>
      </c>
      <c r="F24" s="234"/>
      <c r="G24" s="234"/>
      <c r="H24" s="234"/>
      <c r="I24" s="234"/>
      <c r="J24" s="238"/>
    </row>
    <row r="25" spans="1:10" ht="13.5" thickBot="1" x14ac:dyDescent="0.25">
      <c r="A25" s="20"/>
      <c r="B25" s="20"/>
      <c r="C25" s="20"/>
      <c r="D25" s="20"/>
      <c r="E25" s="239"/>
      <c r="F25" s="239"/>
      <c r="G25" s="239"/>
      <c r="H25" s="239"/>
      <c r="I25" s="239"/>
      <c r="J25" s="239"/>
    </row>
    <row r="26" spans="1:10" ht="13.5" thickBot="1" x14ac:dyDescent="0.25">
      <c r="A26" s="20"/>
      <c r="B26" s="20"/>
      <c r="C26" s="20"/>
      <c r="D26" s="20"/>
      <c r="E26" s="240" t="s">
        <v>13</v>
      </c>
      <c r="F26" s="234"/>
      <c r="G26" s="234"/>
      <c r="H26" s="234"/>
      <c r="I26" s="235">
        <f>I22</f>
        <v>11800</v>
      </c>
      <c r="J26" s="241">
        <f>J22</f>
        <v>12779.78</v>
      </c>
    </row>
    <row r="28" spans="1:10" ht="15.75" x14ac:dyDescent="0.25">
      <c r="A28" s="840" t="s">
        <v>14</v>
      </c>
      <c r="B28" s="840"/>
      <c r="C28" s="840"/>
      <c r="D28" s="840"/>
      <c r="E28" s="840"/>
      <c r="F28" s="840"/>
      <c r="G28" s="840"/>
      <c r="H28" s="840"/>
      <c r="I28" s="840"/>
      <c r="J28" s="840"/>
    </row>
    <row r="29" spans="1:10" ht="15.75" x14ac:dyDescent="0.25">
      <c r="A29" s="232"/>
      <c r="B29" s="232"/>
      <c r="C29" s="232"/>
      <c r="D29" s="232"/>
      <c r="E29" s="242"/>
      <c r="F29" s="242"/>
      <c r="G29" s="242"/>
      <c r="H29" s="242"/>
      <c r="I29" s="242"/>
      <c r="J29" s="242"/>
    </row>
    <row r="30" spans="1:10" ht="22.5" x14ac:dyDescent="0.2">
      <c r="A30" s="20"/>
      <c r="B30" s="20"/>
      <c r="C30" s="20"/>
      <c r="D30" s="20"/>
      <c r="E30" s="843" t="s">
        <v>22</v>
      </c>
      <c r="F30" s="843"/>
      <c r="G30" s="843"/>
      <c r="H30" s="277" t="s">
        <v>15</v>
      </c>
      <c r="I30" s="175" t="s">
        <v>900</v>
      </c>
      <c r="J30" s="29" t="s">
        <v>1008</v>
      </c>
    </row>
    <row r="31" spans="1:10" ht="30.75" customHeight="1" x14ac:dyDescent="0.2">
      <c r="A31" s="20"/>
      <c r="B31" s="20"/>
      <c r="C31" s="20"/>
      <c r="D31" s="20"/>
      <c r="E31" s="837" t="s">
        <v>232</v>
      </c>
      <c r="F31" s="838"/>
      <c r="G31" s="839"/>
      <c r="H31" s="211" t="s">
        <v>231</v>
      </c>
      <c r="I31" s="44">
        <v>6</v>
      </c>
      <c r="J31" s="63">
        <v>6</v>
      </c>
    </row>
    <row r="32" spans="1:10" ht="22.5" x14ac:dyDescent="0.2">
      <c r="A32" s="20"/>
      <c r="B32" s="20"/>
      <c r="C32" s="20"/>
      <c r="D32" s="20"/>
      <c r="E32" s="837" t="s">
        <v>233</v>
      </c>
      <c r="F32" s="838"/>
      <c r="G32" s="839"/>
      <c r="H32" s="211" t="s">
        <v>231</v>
      </c>
      <c r="I32" s="44">
        <v>5</v>
      </c>
      <c r="J32" s="63">
        <v>6</v>
      </c>
    </row>
    <row r="33" spans="5:10" ht="33.75" x14ac:dyDescent="0.2">
      <c r="E33" s="837" t="s">
        <v>233</v>
      </c>
      <c r="F33" s="838"/>
      <c r="G33" s="839"/>
      <c r="H33" s="211" t="s">
        <v>755</v>
      </c>
      <c r="I33" s="44">
        <v>1</v>
      </c>
      <c r="J33" s="63">
        <v>0</v>
      </c>
    </row>
    <row r="34" spans="5:10" ht="13.5" thickBot="1" x14ac:dyDescent="0.25">
      <c r="E34" s="6" t="s">
        <v>16</v>
      </c>
    </row>
    <row r="35" spans="5:10" ht="139.5" customHeight="1" thickBot="1" x14ac:dyDescent="0.25">
      <c r="E35" s="844" t="s">
        <v>194</v>
      </c>
      <c r="F35" s="845"/>
      <c r="G35" s="846" t="s">
        <v>488</v>
      </c>
      <c r="H35" s="846"/>
      <c r="I35" s="846"/>
      <c r="J35" s="847"/>
    </row>
    <row r="36" spans="5:10" ht="33.75" customHeight="1" thickBot="1" x14ac:dyDescent="0.25">
      <c r="E36" s="848" t="s">
        <v>195</v>
      </c>
      <c r="F36" s="849"/>
      <c r="G36" s="850"/>
      <c r="H36" s="850"/>
      <c r="I36" s="850"/>
      <c r="J36" s="851"/>
    </row>
  </sheetData>
  <mergeCells count="17">
    <mergeCell ref="E35:F35"/>
    <mergeCell ref="G35:J35"/>
    <mergeCell ref="E33:G33"/>
    <mergeCell ref="E36:F36"/>
    <mergeCell ref="G36:J36"/>
    <mergeCell ref="A1:J1"/>
    <mergeCell ref="G11:H11"/>
    <mergeCell ref="G12:H12"/>
    <mergeCell ref="G13:H13"/>
    <mergeCell ref="A19:J19"/>
    <mergeCell ref="E31:G31"/>
    <mergeCell ref="E32:G32"/>
    <mergeCell ref="A28:J28"/>
    <mergeCell ref="G14:H14"/>
    <mergeCell ref="G8:J8"/>
    <mergeCell ref="G9:J9"/>
    <mergeCell ref="E30:G30"/>
  </mergeCells>
  <pageMargins left="0.7" right="0.7" top="0.75" bottom="0.75" header="0.3" footer="0.3"/>
  <pageSetup paperSize="9" scale="89" fitToHeight="0"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pageSetUpPr fitToPage="1"/>
  </sheetPr>
  <dimension ref="A2:J43"/>
  <sheetViews>
    <sheetView workbookViewId="0">
      <selection activeCell="D1" sqref="D1"/>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5</v>
      </c>
      <c r="D5" s="930" t="s">
        <v>634</v>
      </c>
      <c r="E5" s="930"/>
      <c r="F5" s="930"/>
      <c r="G5" s="930"/>
    </row>
    <row r="6" spans="1:7" ht="13.5" thickBot="1" x14ac:dyDescent="0.25">
      <c r="A6" s="73" t="s">
        <v>642</v>
      </c>
      <c r="B6" s="69"/>
      <c r="C6" s="74" t="s">
        <v>342</v>
      </c>
      <c r="D6" s="931" t="s">
        <v>635</v>
      </c>
      <c r="E6" s="931"/>
      <c r="F6" s="931"/>
      <c r="G6" s="931"/>
    </row>
    <row r="7" spans="1:7" ht="13.5" thickBot="1" x14ac:dyDescent="0.25">
      <c r="A7" s="78"/>
      <c r="B7" s="69"/>
      <c r="C7" s="69"/>
      <c r="D7" s="69"/>
      <c r="E7" s="69"/>
      <c r="F7" s="69"/>
    </row>
    <row r="8" spans="1:7" ht="13.5" thickBot="1" x14ac:dyDescent="0.25">
      <c r="A8" s="71" t="s">
        <v>21</v>
      </c>
      <c r="B8" s="69"/>
      <c r="C8" s="79" t="s">
        <v>325</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944</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9.5</v>
      </c>
      <c r="D13" s="935"/>
      <c r="E13" s="69"/>
      <c r="F13" s="69"/>
    </row>
    <row r="14" spans="1:7" ht="13.5" thickBot="1" x14ac:dyDescent="0.25">
      <c r="A14" s="71" t="s">
        <v>20</v>
      </c>
      <c r="B14" s="69"/>
      <c r="C14" s="935">
        <v>9.5</v>
      </c>
      <c r="D14" s="935"/>
      <c r="E14" s="69"/>
      <c r="F14" s="69"/>
    </row>
    <row r="15" spans="1:7" ht="13.5" thickBot="1" x14ac:dyDescent="0.25">
      <c r="A15" s="73" t="s">
        <v>1</v>
      </c>
      <c r="B15" s="69"/>
      <c r="C15" s="935">
        <v>1.9</v>
      </c>
      <c r="D15" s="935"/>
      <c r="E15" s="69"/>
      <c r="F15" s="69"/>
    </row>
    <row r="16" spans="1:7" ht="13.5" thickBot="1" x14ac:dyDescent="0.25">
      <c r="A16" s="82"/>
      <c r="B16" s="69"/>
      <c r="C16" s="83"/>
      <c r="D16" s="83"/>
      <c r="E16" s="84"/>
      <c r="F16" s="84"/>
      <c r="G16" s="85"/>
    </row>
    <row r="17" spans="1:7" ht="13.5" thickBot="1" x14ac:dyDescent="0.25">
      <c r="A17" s="71" t="s">
        <v>18</v>
      </c>
      <c r="B17" s="84"/>
      <c r="C17" s="933" t="s">
        <v>1111</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x14ac:dyDescent="0.2">
      <c r="A21" s="86" t="s">
        <v>23</v>
      </c>
      <c r="B21" s="87" t="s">
        <v>6</v>
      </c>
      <c r="C21" s="87" t="s">
        <v>7</v>
      </c>
      <c r="D21" s="87" t="s">
        <v>8</v>
      </c>
      <c r="E21" s="87" t="s">
        <v>9</v>
      </c>
      <c r="F21" s="87" t="s">
        <v>10</v>
      </c>
      <c r="G21" s="85"/>
    </row>
    <row r="22" spans="1:7" x14ac:dyDescent="0.2">
      <c r="A22" s="117"/>
      <c r="B22" s="88">
        <v>630</v>
      </c>
      <c r="C22" s="88"/>
      <c r="D22" s="88" t="s">
        <v>55</v>
      </c>
      <c r="E22" s="130">
        <v>2000</v>
      </c>
      <c r="F22" s="130">
        <v>1900.02</v>
      </c>
    </row>
    <row r="23" spans="1:7" ht="13.5" thickBot="1" x14ac:dyDescent="0.25">
      <c r="A23" s="176"/>
      <c r="B23" s="177"/>
      <c r="C23" s="177"/>
      <c r="D23" s="177"/>
      <c r="E23" s="178"/>
      <c r="F23" s="179"/>
    </row>
    <row r="24" spans="1:7" ht="13.5" thickBot="1" x14ac:dyDescent="0.25">
      <c r="A24" s="180" t="s">
        <v>11</v>
      </c>
      <c r="B24" s="181"/>
      <c r="C24" s="181"/>
      <c r="D24" s="181"/>
      <c r="E24" s="182">
        <f>SUM(E22:E23)</f>
        <v>2000</v>
      </c>
      <c r="F24" s="182">
        <f>SUM(F22:F23)</f>
        <v>1900.02</v>
      </c>
    </row>
    <row r="25" spans="1:7" x14ac:dyDescent="0.2">
      <c r="A25" s="344"/>
      <c r="B25" s="345">
        <v>713</v>
      </c>
      <c r="C25" s="345"/>
      <c r="D25" s="345" t="s">
        <v>795</v>
      </c>
      <c r="E25" s="130">
        <v>7500</v>
      </c>
      <c r="F25" s="130">
        <v>0</v>
      </c>
    </row>
    <row r="26" spans="1:7" ht="13.5" thickBot="1" x14ac:dyDescent="0.25">
      <c r="A26" s="346"/>
      <c r="B26" s="155"/>
      <c r="C26" s="155"/>
      <c r="D26" s="155"/>
      <c r="E26" s="179"/>
      <c r="F26" s="179"/>
    </row>
    <row r="27" spans="1:7" ht="13.5" thickBot="1" x14ac:dyDescent="0.25">
      <c r="A27" s="266" t="s">
        <v>12</v>
      </c>
      <c r="B27" s="159">
        <v>0</v>
      </c>
      <c r="C27" s="159"/>
      <c r="D27" s="159"/>
      <c r="E27" s="270">
        <f>SUM(E25:E26)</f>
        <v>7500</v>
      </c>
      <c r="F27" s="270">
        <f>SUM(F25:F26)</f>
        <v>0</v>
      </c>
    </row>
    <row r="28" spans="1:7" ht="13.5" thickBot="1" x14ac:dyDescent="0.25">
      <c r="A28" s="347" t="s">
        <v>13</v>
      </c>
      <c r="B28" s="348" t="s">
        <v>67</v>
      </c>
      <c r="C28" s="348" t="s">
        <v>67</v>
      </c>
      <c r="D28" s="348" t="s">
        <v>67</v>
      </c>
      <c r="E28" s="349">
        <f>E27+E24</f>
        <v>9500</v>
      </c>
      <c r="F28" s="350">
        <f>F27+F24</f>
        <v>1900.02</v>
      </c>
    </row>
    <row r="31" spans="1:7" ht="15.75" x14ac:dyDescent="0.25">
      <c r="A31" s="64" t="s">
        <v>14</v>
      </c>
      <c r="B31" s="65"/>
      <c r="C31" s="65"/>
      <c r="D31" s="65"/>
      <c r="E31" s="65"/>
      <c r="F31" s="65"/>
      <c r="G31" s="65"/>
    </row>
    <row r="32" spans="1:7" x14ac:dyDescent="0.2">
      <c r="A32" s="93"/>
    </row>
    <row r="33" spans="1:10" ht="22.5" x14ac:dyDescent="0.2">
      <c r="A33" s="582" t="s">
        <v>22</v>
      </c>
      <c r="B33" s="977" t="s">
        <v>15</v>
      </c>
      <c r="C33" s="977"/>
      <c r="D33" s="977"/>
      <c r="E33" s="175" t="s">
        <v>900</v>
      </c>
      <c r="F33" s="29" t="s">
        <v>1008</v>
      </c>
      <c r="G33" s="69"/>
      <c r="I33" s="69"/>
      <c r="J33" s="69"/>
    </row>
    <row r="34" spans="1:10" x14ac:dyDescent="0.2">
      <c r="A34" s="1035" t="s">
        <v>344</v>
      </c>
      <c r="B34" s="1038" t="s">
        <v>478</v>
      </c>
      <c r="C34" s="1039"/>
      <c r="D34" s="1040"/>
      <c r="E34" s="258" t="s">
        <v>257</v>
      </c>
      <c r="F34" s="801">
        <v>4</v>
      </c>
      <c r="G34" s="69"/>
      <c r="I34" s="190"/>
      <c r="J34" s="191"/>
    </row>
    <row r="35" spans="1:10" ht="12.75" customHeight="1" x14ac:dyDescent="0.2">
      <c r="A35" s="1036"/>
      <c r="B35" s="1041" t="s">
        <v>630</v>
      </c>
      <c r="C35" s="1042"/>
      <c r="D35" s="1043"/>
      <c r="E35" s="258" t="s">
        <v>943</v>
      </c>
      <c r="F35" s="801">
        <v>50</v>
      </c>
      <c r="G35" s="69"/>
      <c r="I35" s="190"/>
      <c r="J35" s="191"/>
    </row>
    <row r="36" spans="1:10" x14ac:dyDescent="0.2">
      <c r="A36" s="1036"/>
      <c r="B36" s="1038" t="s">
        <v>631</v>
      </c>
      <c r="C36" s="1039"/>
      <c r="D36" s="1040"/>
      <c r="E36" s="258" t="s">
        <v>868</v>
      </c>
      <c r="F36" s="258" t="s">
        <v>942</v>
      </c>
      <c r="G36" s="69"/>
      <c r="I36" s="190"/>
      <c r="J36" s="191"/>
    </row>
    <row r="37" spans="1:10" x14ac:dyDescent="0.2">
      <c r="A37" s="1036"/>
      <c r="B37" s="1038" t="s">
        <v>477</v>
      </c>
      <c r="C37" s="1039"/>
      <c r="D37" s="1040"/>
      <c r="E37" s="258" t="s">
        <v>783</v>
      </c>
      <c r="F37" s="801">
        <v>12</v>
      </c>
      <c r="G37" s="69"/>
      <c r="I37" s="69"/>
      <c r="J37" s="69"/>
    </row>
    <row r="38" spans="1:10" ht="29.25" customHeight="1" x14ac:dyDescent="0.2">
      <c r="A38" s="1037"/>
      <c r="B38" s="1044" t="s">
        <v>343</v>
      </c>
      <c r="C38" s="1045"/>
      <c r="D38" s="1046"/>
      <c r="E38" s="207">
        <v>0.3</v>
      </c>
      <c r="F38" s="207">
        <v>0.28999999999999998</v>
      </c>
      <c r="G38" s="69"/>
    </row>
    <row r="39" spans="1:10" x14ac:dyDescent="0.2">
      <c r="A39" s="97"/>
      <c r="B39" s="97"/>
      <c r="C39" s="97"/>
    </row>
    <row r="40" spans="1:10" x14ac:dyDescent="0.2">
      <c r="A40" s="98" t="s">
        <v>16</v>
      </c>
      <c r="D40" s="97"/>
      <c r="E40" s="97"/>
      <c r="F40" s="97"/>
    </row>
    <row r="41" spans="1:10" ht="80.25" customHeight="1" x14ac:dyDescent="0.2">
      <c r="A41" s="99" t="s">
        <v>17</v>
      </c>
      <c r="B41" s="971"/>
      <c r="C41" s="971"/>
      <c r="D41" s="971"/>
      <c r="E41" s="971"/>
      <c r="F41" s="971"/>
    </row>
    <row r="43" spans="1:10" ht="38.25" customHeight="1" x14ac:dyDescent="0.2">
      <c r="A43" s="99" t="s">
        <v>29</v>
      </c>
      <c r="B43" s="971"/>
      <c r="C43" s="971"/>
      <c r="D43" s="971"/>
      <c r="E43" s="971"/>
      <c r="F43" s="971"/>
    </row>
  </sheetData>
  <sheetProtection selectLockedCells="1" selectUnlockedCells="1"/>
  <mergeCells count="19">
    <mergeCell ref="A34:A38"/>
    <mergeCell ref="B41:F41"/>
    <mergeCell ref="B43:F43"/>
    <mergeCell ref="C13:D13"/>
    <mergeCell ref="C14:D14"/>
    <mergeCell ref="C15:D15"/>
    <mergeCell ref="C17:G17"/>
    <mergeCell ref="B33:D33"/>
    <mergeCell ref="B34:D34"/>
    <mergeCell ref="B35:D35"/>
    <mergeCell ref="B36:D36"/>
    <mergeCell ref="B37:D37"/>
    <mergeCell ref="B38:D38"/>
    <mergeCell ref="C12:D12"/>
    <mergeCell ref="D4:G4"/>
    <mergeCell ref="D5:G5"/>
    <mergeCell ref="D6:G6"/>
    <mergeCell ref="C9:G9"/>
    <mergeCell ref="C10:G10"/>
  </mergeCells>
  <pageMargins left="0.7" right="0.7" top="0.75" bottom="0.75" header="0.3" footer="0.3"/>
  <pageSetup paperSize="9" scale="76" firstPageNumber="0" fitToHeight="0" orientation="portrait"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pageSetUpPr fitToPage="1"/>
  </sheetPr>
  <dimension ref="A1:G38"/>
  <sheetViews>
    <sheetView workbookViewId="0">
      <selection activeCell="F24" sqref="F24"/>
    </sheetView>
  </sheetViews>
  <sheetFormatPr defaultRowHeight="12.75" x14ac:dyDescent="0.2"/>
  <cols>
    <col min="1" max="1" width="22.28515625" customWidth="1"/>
    <col min="4" max="4" width="17.28515625" customWidth="1"/>
    <col min="5" max="5" width="14.85546875" customWidth="1"/>
    <col min="6" max="6" width="15.7109375" customWidth="1"/>
  </cols>
  <sheetData>
    <row r="1" spans="1:7" ht="15.75" x14ac:dyDescent="0.25">
      <c r="A1" s="13" t="s">
        <v>4</v>
      </c>
      <c r="B1" s="13"/>
      <c r="C1" s="14"/>
      <c r="D1" s="14"/>
      <c r="E1" s="14"/>
      <c r="F1" s="14"/>
      <c r="G1" s="14"/>
    </row>
    <row r="2" spans="1:7" ht="9" customHeight="1" thickBot="1" x14ac:dyDescent="0.3">
      <c r="A2" s="5"/>
      <c r="B2" s="2"/>
    </row>
    <row r="3" spans="1:7" ht="13.5" thickBot="1" x14ac:dyDescent="0.25">
      <c r="A3" s="3"/>
      <c r="B3" s="3"/>
      <c r="C3" s="17" t="s">
        <v>24</v>
      </c>
      <c r="D3" s="835" t="s">
        <v>3</v>
      </c>
      <c r="E3" s="959"/>
      <c r="F3" s="959"/>
      <c r="G3" s="1047"/>
    </row>
    <row r="4" spans="1:7" ht="13.5" thickBot="1" x14ac:dyDescent="0.25">
      <c r="A4" s="15" t="s">
        <v>0</v>
      </c>
      <c r="B4" s="3"/>
      <c r="C4" s="35">
        <v>5</v>
      </c>
      <c r="D4" s="960" t="s">
        <v>623</v>
      </c>
      <c r="E4" s="961"/>
      <c r="F4" s="961"/>
      <c r="G4" s="995"/>
    </row>
    <row r="5" spans="1:7" ht="13.5" thickBot="1" x14ac:dyDescent="0.25">
      <c r="A5" s="73" t="s">
        <v>642</v>
      </c>
      <c r="B5" s="3"/>
      <c r="C5" s="42" t="s">
        <v>339</v>
      </c>
      <c r="D5" s="36" t="s">
        <v>345</v>
      </c>
      <c r="E5" s="37"/>
      <c r="F5" s="37"/>
      <c r="G5" s="38"/>
    </row>
    <row r="6" spans="1:7" ht="13.5" thickBot="1" x14ac:dyDescent="0.25">
      <c r="A6" s="4"/>
      <c r="B6" s="3"/>
      <c r="C6" s="3"/>
      <c r="D6" s="3"/>
      <c r="E6" s="3"/>
      <c r="F6" s="3"/>
    </row>
    <row r="7" spans="1:7" ht="13.5" thickBot="1" x14ac:dyDescent="0.25">
      <c r="A7" s="15" t="s">
        <v>21</v>
      </c>
      <c r="B7" s="3"/>
      <c r="C7" s="829" t="s">
        <v>346</v>
      </c>
      <c r="D7" s="830"/>
      <c r="E7" s="830"/>
      <c r="F7" s="830"/>
      <c r="G7" s="834"/>
    </row>
    <row r="8" spans="1:7" ht="13.5" thickBot="1" x14ac:dyDescent="0.25">
      <c r="A8" s="16" t="s">
        <v>193</v>
      </c>
      <c r="B8" s="3"/>
      <c r="C8" s="9" t="s">
        <v>48</v>
      </c>
      <c r="D8" s="8"/>
      <c r="E8" s="8"/>
      <c r="F8" s="8"/>
      <c r="G8" s="53"/>
    </row>
    <row r="9" spans="1:7" ht="13.5" thickBot="1" x14ac:dyDescent="0.25">
      <c r="A9" s="16" t="s">
        <v>26</v>
      </c>
      <c r="B9" s="3"/>
      <c r="C9" s="829" t="s">
        <v>1117</v>
      </c>
      <c r="D9" s="830"/>
      <c r="E9" s="830"/>
      <c r="F9" s="830"/>
      <c r="G9" s="834"/>
    </row>
    <row r="10" spans="1:7" ht="13.5" thickBot="1" x14ac:dyDescent="0.25">
      <c r="A10" s="4"/>
      <c r="B10" s="3"/>
      <c r="C10" s="3"/>
      <c r="D10" s="3"/>
      <c r="E10" s="3"/>
      <c r="F10" s="3"/>
    </row>
    <row r="11" spans="1:7" ht="13.5" thickBot="1" x14ac:dyDescent="0.25">
      <c r="A11" s="4"/>
      <c r="B11" s="3"/>
      <c r="C11" s="835" t="s">
        <v>28</v>
      </c>
      <c r="D11" s="836"/>
      <c r="E11" s="3"/>
      <c r="F11" s="3"/>
    </row>
    <row r="12" spans="1:7" ht="13.5" thickBot="1" x14ac:dyDescent="0.25">
      <c r="A12" s="18" t="s">
        <v>2</v>
      </c>
      <c r="B12" s="3"/>
      <c r="C12" s="827">
        <v>10.130000000000001</v>
      </c>
      <c r="D12" s="828"/>
      <c r="E12" s="3"/>
      <c r="F12" s="3"/>
    </row>
    <row r="13" spans="1:7" ht="13.5" thickBot="1" x14ac:dyDescent="0.25">
      <c r="A13" s="15" t="s">
        <v>20</v>
      </c>
      <c r="B13" s="3"/>
      <c r="C13" s="827">
        <v>28.234999999999999</v>
      </c>
      <c r="D13" s="828"/>
      <c r="E13" s="3"/>
      <c r="F13" s="3"/>
    </row>
    <row r="14" spans="1:7" ht="13.5" thickBot="1" x14ac:dyDescent="0.25">
      <c r="A14" s="16" t="s">
        <v>1</v>
      </c>
      <c r="B14" s="3"/>
      <c r="C14" s="827">
        <v>23.012</v>
      </c>
      <c r="D14" s="828"/>
      <c r="E14" s="3"/>
      <c r="F14" s="3"/>
    </row>
    <row r="15" spans="1:7" ht="13.5" thickBot="1" x14ac:dyDescent="0.25">
      <c r="A15" s="10"/>
      <c r="B15" s="3"/>
      <c r="C15" s="12"/>
      <c r="D15" s="12"/>
      <c r="E15" s="11"/>
      <c r="F15" s="11"/>
      <c r="G15" s="7"/>
    </row>
    <row r="16" spans="1:7" ht="13.5" thickBot="1" x14ac:dyDescent="0.25">
      <c r="A16" s="15" t="s">
        <v>18</v>
      </c>
      <c r="B16" s="11"/>
      <c r="C16" s="829" t="s">
        <v>1116</v>
      </c>
      <c r="D16" s="830"/>
      <c r="E16" s="830"/>
      <c r="F16" s="830"/>
      <c r="G16" s="834"/>
    </row>
    <row r="17" spans="1:7" ht="13.5" thickBot="1" x14ac:dyDescent="0.25">
      <c r="A17" s="16" t="s">
        <v>19</v>
      </c>
      <c r="B17" s="3"/>
      <c r="C17" s="829" t="s">
        <v>1086</v>
      </c>
      <c r="D17" s="830"/>
      <c r="E17" s="830"/>
      <c r="F17" s="830"/>
      <c r="G17" s="834"/>
    </row>
    <row r="18" spans="1:7" x14ac:dyDescent="0.2">
      <c r="B18" s="3"/>
    </row>
    <row r="19" spans="1:7" ht="15.75" x14ac:dyDescent="0.25">
      <c r="A19" s="13" t="s">
        <v>5</v>
      </c>
      <c r="B19" s="13"/>
      <c r="C19" s="14"/>
      <c r="D19" s="14"/>
      <c r="E19" s="14"/>
      <c r="F19" s="14"/>
      <c r="G19" s="14"/>
    </row>
    <row r="20" spans="1:7" ht="15.75" x14ac:dyDescent="0.25">
      <c r="A20" s="5"/>
      <c r="C20" s="7"/>
      <c r="D20" s="7"/>
      <c r="E20" s="7"/>
      <c r="F20" s="7"/>
      <c r="G20" s="7"/>
    </row>
    <row r="21" spans="1:7" x14ac:dyDescent="0.2">
      <c r="A21" s="28" t="s">
        <v>23</v>
      </c>
      <c r="B21" s="21" t="s">
        <v>6</v>
      </c>
      <c r="C21" s="21" t="s">
        <v>7</v>
      </c>
      <c r="D21" s="21" t="s">
        <v>8</v>
      </c>
      <c r="E21" s="21" t="s">
        <v>9</v>
      </c>
      <c r="F21" s="21" t="s">
        <v>10</v>
      </c>
      <c r="G21" s="7"/>
    </row>
    <row r="22" spans="1:7" x14ac:dyDescent="0.2">
      <c r="A22" s="21"/>
      <c r="B22" s="340">
        <v>630</v>
      </c>
      <c r="C22" s="137"/>
      <c r="D22" s="138" t="s">
        <v>55</v>
      </c>
      <c r="E22" s="55">
        <v>28105</v>
      </c>
      <c r="F22" s="55">
        <v>22794.720000000001</v>
      </c>
      <c r="G22" s="7"/>
    </row>
    <row r="23" spans="1:7" ht="13.5" thickBot="1" x14ac:dyDescent="0.25">
      <c r="A23" s="22"/>
      <c r="B23" s="22">
        <v>620</v>
      </c>
      <c r="C23" s="22"/>
      <c r="D23" s="206" t="s">
        <v>57</v>
      </c>
      <c r="E23" s="55">
        <v>130</v>
      </c>
      <c r="F23" s="55">
        <v>217.61</v>
      </c>
    </row>
    <row r="24" spans="1:7" ht="13.5" thickBot="1" x14ac:dyDescent="0.25">
      <c r="A24" s="23" t="s">
        <v>11</v>
      </c>
      <c r="B24" s="24"/>
      <c r="C24" s="24"/>
      <c r="D24" s="24"/>
      <c r="E24" s="60">
        <f>E23+E22</f>
        <v>28235</v>
      </c>
      <c r="F24" s="60">
        <f>SUM(F22:F23)</f>
        <v>23012.33</v>
      </c>
    </row>
    <row r="25" spans="1:7" ht="13.5" thickBot="1" x14ac:dyDescent="0.25">
      <c r="A25" s="23" t="s">
        <v>12</v>
      </c>
      <c r="B25" s="24"/>
      <c r="C25" s="24"/>
      <c r="D25" s="24"/>
      <c r="E25" s="252"/>
      <c r="F25" s="253"/>
    </row>
    <row r="26" spans="1:7" ht="13.5" thickBot="1" x14ac:dyDescent="0.25">
      <c r="A26" s="26" t="s">
        <v>13</v>
      </c>
      <c r="B26" s="24"/>
      <c r="C26" s="24"/>
      <c r="D26" s="24"/>
      <c r="E26" s="58">
        <f>E24</f>
        <v>28235</v>
      </c>
      <c r="F26" s="59">
        <f>F24</f>
        <v>23012.33</v>
      </c>
    </row>
    <row r="28" spans="1:7" ht="15.75" x14ac:dyDescent="0.25">
      <c r="A28" s="13" t="s">
        <v>14</v>
      </c>
      <c r="B28" s="14"/>
      <c r="C28" s="14"/>
      <c r="D28" s="14"/>
      <c r="E28" s="14"/>
      <c r="F28" s="14"/>
      <c r="G28" s="14"/>
    </row>
    <row r="29" spans="1:7" x14ac:dyDescent="0.2">
      <c r="A29" s="1"/>
    </row>
    <row r="30" spans="1:7" ht="33.75" x14ac:dyDescent="0.2">
      <c r="A30" s="843" t="s">
        <v>22</v>
      </c>
      <c r="B30" s="843"/>
      <c r="C30" s="843"/>
      <c r="D30" s="175" t="s">
        <v>15</v>
      </c>
      <c r="E30" s="175" t="s">
        <v>900</v>
      </c>
      <c r="F30" s="175" t="s">
        <v>1008</v>
      </c>
    </row>
    <row r="31" spans="1:7" ht="30.75" customHeight="1" x14ac:dyDescent="0.2">
      <c r="A31" s="826" t="s">
        <v>347</v>
      </c>
      <c r="B31" s="826"/>
      <c r="C31" s="826"/>
      <c r="D31" s="352" t="s">
        <v>348</v>
      </c>
      <c r="E31" s="353" t="s">
        <v>33</v>
      </c>
      <c r="F31" s="598" t="s">
        <v>33</v>
      </c>
    </row>
    <row r="32" spans="1:7" ht="27.75" customHeight="1" x14ac:dyDescent="0.2">
      <c r="A32" s="826" t="s">
        <v>349</v>
      </c>
      <c r="B32" s="826"/>
      <c r="C32" s="826"/>
      <c r="D32" s="352" t="s">
        <v>350</v>
      </c>
      <c r="E32" s="353" t="s">
        <v>351</v>
      </c>
      <c r="F32" s="353" t="s">
        <v>351</v>
      </c>
    </row>
    <row r="33" spans="1:7" ht="95.25" customHeight="1" x14ac:dyDescent="0.2">
      <c r="A33" s="826" t="s">
        <v>632</v>
      </c>
      <c r="B33" s="826"/>
      <c r="C33" s="826"/>
      <c r="D33" s="352" t="s">
        <v>633</v>
      </c>
      <c r="E33" s="353" t="s">
        <v>33</v>
      </c>
      <c r="F33" s="598" t="s">
        <v>33</v>
      </c>
    </row>
    <row r="34" spans="1:7" x14ac:dyDescent="0.2">
      <c r="E34" s="20"/>
      <c r="F34" s="20"/>
      <c r="G34" s="20"/>
    </row>
    <row r="35" spans="1:7" x14ac:dyDescent="0.2">
      <c r="A35" s="6" t="s">
        <v>16</v>
      </c>
    </row>
    <row r="36" spans="1:7" ht="117.75" customHeight="1" x14ac:dyDescent="0.2">
      <c r="A36" s="34" t="s">
        <v>17</v>
      </c>
      <c r="B36" s="817" t="s">
        <v>949</v>
      </c>
      <c r="C36" s="818"/>
      <c r="D36" s="818"/>
      <c r="E36" s="818"/>
      <c r="F36" s="819"/>
    </row>
    <row r="38" spans="1:7" ht="32.25" customHeight="1" x14ac:dyDescent="0.2">
      <c r="A38" s="34" t="s">
        <v>29</v>
      </c>
      <c r="B38" s="817"/>
      <c r="C38" s="818"/>
      <c r="D38" s="818"/>
      <c r="E38" s="818"/>
      <c r="F38" s="819"/>
    </row>
  </sheetData>
  <mergeCells count="16">
    <mergeCell ref="A32:C32"/>
    <mergeCell ref="B36:F36"/>
    <mergeCell ref="B38:F38"/>
    <mergeCell ref="C13:D13"/>
    <mergeCell ref="C14:D14"/>
    <mergeCell ref="C16:G16"/>
    <mergeCell ref="C17:G17"/>
    <mergeCell ref="A30:C30"/>
    <mergeCell ref="A31:C31"/>
    <mergeCell ref="A33:C33"/>
    <mergeCell ref="C12:D12"/>
    <mergeCell ref="D3:G3"/>
    <mergeCell ref="D4:G4"/>
    <mergeCell ref="C7:G7"/>
    <mergeCell ref="C9:G9"/>
    <mergeCell ref="C11:D11"/>
  </mergeCells>
  <pageMargins left="0.7" right="0.7" top="0.75" bottom="0.75" header="0.3" footer="0.3"/>
  <pageSetup paperSize="9" scale="91" fitToHeight="0"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pageSetUpPr fitToPage="1"/>
  </sheetPr>
  <dimension ref="A2:J40"/>
  <sheetViews>
    <sheetView topLeftCell="B1" workbookViewId="0">
      <selection activeCell="B39" sqref="B39"/>
    </sheetView>
  </sheetViews>
  <sheetFormatPr defaultRowHeight="12.75" x14ac:dyDescent="0.2"/>
  <cols>
    <col min="1" max="1" width="32.140625" style="66" customWidth="1"/>
    <col min="2" max="2" width="8.140625" style="66" customWidth="1"/>
    <col min="3" max="3" width="8.5703125" style="66" customWidth="1"/>
    <col min="4" max="4" width="24.5703125"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5</v>
      </c>
      <c r="D5" s="930" t="s">
        <v>623</v>
      </c>
      <c r="E5" s="930"/>
      <c r="F5" s="930"/>
      <c r="G5" s="930"/>
    </row>
    <row r="6" spans="1:7" ht="13.5" thickBot="1" x14ac:dyDescent="0.25">
      <c r="A6" s="73" t="s">
        <v>642</v>
      </c>
      <c r="B6" s="69"/>
      <c r="C6" s="74" t="s">
        <v>341</v>
      </c>
      <c r="D6" s="931" t="s">
        <v>585</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102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7.1</v>
      </c>
      <c r="D13" s="935"/>
      <c r="E13" s="69"/>
      <c r="F13" s="69"/>
    </row>
    <row r="14" spans="1:7" ht="13.5" thickBot="1" x14ac:dyDescent="0.25">
      <c r="A14" s="71" t="s">
        <v>20</v>
      </c>
      <c r="B14" s="69"/>
      <c r="C14" s="935">
        <v>10.1</v>
      </c>
      <c r="D14" s="935"/>
      <c r="E14" s="69"/>
      <c r="F14" s="69"/>
    </row>
    <row r="15" spans="1:7" ht="13.5" thickBot="1" x14ac:dyDescent="0.25">
      <c r="A15" s="73" t="s">
        <v>1</v>
      </c>
      <c r="B15" s="69"/>
      <c r="C15" s="935">
        <v>9.5009999999999994</v>
      </c>
      <c r="D15" s="935"/>
      <c r="E15" s="69"/>
      <c r="F15" s="69"/>
    </row>
    <row r="16" spans="1:7" ht="13.5" thickBot="1" x14ac:dyDescent="0.25">
      <c r="A16" s="82"/>
      <c r="B16" s="69"/>
      <c r="C16" s="83"/>
      <c r="D16" s="83"/>
      <c r="E16" s="84"/>
      <c r="F16" s="84"/>
      <c r="G16" s="85"/>
    </row>
    <row r="17" spans="1:10" ht="13.5" thickBot="1" x14ac:dyDescent="0.25">
      <c r="A17" s="71" t="s">
        <v>18</v>
      </c>
      <c r="B17" s="84"/>
      <c r="C17" s="933" t="s">
        <v>1093</v>
      </c>
      <c r="D17" s="933"/>
      <c r="E17" s="933"/>
      <c r="F17" s="933"/>
      <c r="G17" s="933"/>
    </row>
    <row r="18" spans="1:10" ht="13.5" thickBot="1" x14ac:dyDescent="0.25">
      <c r="A18" s="73" t="s">
        <v>19</v>
      </c>
      <c r="B18" s="69"/>
      <c r="C18" s="79" t="s">
        <v>1007</v>
      </c>
      <c r="D18" s="113"/>
      <c r="E18" s="113"/>
      <c r="F18" s="113"/>
      <c r="G18" s="80"/>
    </row>
    <row r="19" spans="1:10" x14ac:dyDescent="0.2">
      <c r="B19" s="69"/>
    </row>
    <row r="20" spans="1:10" ht="15.75" x14ac:dyDescent="0.25">
      <c r="A20" s="64" t="s">
        <v>5</v>
      </c>
      <c r="B20" s="64"/>
      <c r="C20" s="65"/>
      <c r="D20" s="65"/>
      <c r="E20" s="65"/>
      <c r="F20" s="65"/>
      <c r="G20" s="65"/>
    </row>
    <row r="21" spans="1:10" x14ac:dyDescent="0.2">
      <c r="A21" s="86" t="s">
        <v>23</v>
      </c>
      <c r="B21" s="87" t="s">
        <v>6</v>
      </c>
      <c r="C21" s="87" t="s">
        <v>7</v>
      </c>
      <c r="D21" s="87" t="s">
        <v>8</v>
      </c>
      <c r="E21" s="87" t="s">
        <v>9</v>
      </c>
      <c r="F21" s="87" t="s">
        <v>10</v>
      </c>
      <c r="G21" s="85"/>
    </row>
    <row r="22" spans="1:10" x14ac:dyDescent="0.2">
      <c r="A22" s="117"/>
      <c r="B22" s="88">
        <v>620</v>
      </c>
      <c r="C22" s="88"/>
      <c r="D22" s="88" t="s">
        <v>57</v>
      </c>
      <c r="E22" s="130">
        <v>100</v>
      </c>
      <c r="F22" s="130">
        <v>0</v>
      </c>
    </row>
    <row r="23" spans="1:10" ht="13.5" thickBot="1" x14ac:dyDescent="0.25">
      <c r="A23" s="176"/>
      <c r="B23" s="88">
        <v>630</v>
      </c>
      <c r="C23" s="88"/>
      <c r="D23" s="88" t="s">
        <v>55</v>
      </c>
      <c r="E23" s="130">
        <v>10000</v>
      </c>
      <c r="F23" s="130">
        <v>9501.83</v>
      </c>
    </row>
    <row r="24" spans="1:10" ht="13.5" thickBot="1" x14ac:dyDescent="0.25">
      <c r="A24" s="180" t="s">
        <v>11</v>
      </c>
      <c r="B24" s="181"/>
      <c r="C24" s="181"/>
      <c r="D24" s="181"/>
      <c r="E24" s="182">
        <f>SUM(E22:E23)</f>
        <v>10100</v>
      </c>
      <c r="F24" s="183">
        <f>SUM(F22:F23)</f>
        <v>9501.83</v>
      </c>
    </row>
    <row r="25" spans="1:10" ht="13.5" thickBot="1" x14ac:dyDescent="0.25">
      <c r="A25" s="184"/>
      <c r="B25" s="120">
        <v>717</v>
      </c>
      <c r="C25" s="120"/>
      <c r="D25" s="120" t="s">
        <v>586</v>
      </c>
      <c r="E25" s="577">
        <v>0</v>
      </c>
      <c r="F25" s="130">
        <v>0</v>
      </c>
    </row>
    <row r="26" spans="1:10" ht="13.5" thickBot="1" x14ac:dyDescent="0.25">
      <c r="A26" s="184" t="s">
        <v>12</v>
      </c>
      <c r="B26" s="120">
        <v>0</v>
      </c>
      <c r="C26" s="120"/>
      <c r="D26" s="120"/>
      <c r="E26" s="183">
        <f>E25</f>
        <v>0</v>
      </c>
      <c r="F26" s="183">
        <f>F25</f>
        <v>0</v>
      </c>
    </row>
    <row r="27" spans="1:10" ht="13.5" thickBot="1" x14ac:dyDescent="0.25">
      <c r="A27" s="185" t="s">
        <v>13</v>
      </c>
      <c r="B27" s="186" t="s">
        <v>67</v>
      </c>
      <c r="C27" s="186" t="s">
        <v>67</v>
      </c>
      <c r="D27" s="186" t="s">
        <v>67</v>
      </c>
      <c r="E27" s="187">
        <f>E26+E24</f>
        <v>10100</v>
      </c>
      <c r="F27" s="188">
        <f>F26+F24</f>
        <v>9501.83</v>
      </c>
    </row>
    <row r="30" spans="1:10" ht="15.75" x14ac:dyDescent="0.25">
      <c r="A30" s="64" t="s">
        <v>14</v>
      </c>
      <c r="B30" s="65"/>
      <c r="C30" s="65"/>
      <c r="D30" s="65"/>
      <c r="E30" s="65"/>
      <c r="F30" s="65"/>
      <c r="G30" s="65"/>
    </row>
    <row r="31" spans="1:10" x14ac:dyDescent="0.2">
      <c r="A31" s="93"/>
    </row>
    <row r="32" spans="1:10" ht="22.5" x14ac:dyDescent="0.2">
      <c r="A32" s="1003" t="s">
        <v>22</v>
      </c>
      <c r="B32" s="1004"/>
      <c r="C32" s="1005"/>
      <c r="D32" s="173" t="s">
        <v>15</v>
      </c>
      <c r="E32" s="175" t="s">
        <v>900</v>
      </c>
      <c r="F32" s="29" t="s">
        <v>1008</v>
      </c>
      <c r="I32" s="69"/>
      <c r="J32" s="69"/>
    </row>
    <row r="33" spans="1:10" ht="22.5" x14ac:dyDescent="0.2">
      <c r="A33" s="968" t="s">
        <v>114</v>
      </c>
      <c r="B33" s="968"/>
      <c r="C33" s="968"/>
      <c r="D33" s="189" t="s">
        <v>115</v>
      </c>
      <c r="E33" s="169">
        <v>1</v>
      </c>
      <c r="F33" s="169">
        <v>0</v>
      </c>
      <c r="I33" s="190"/>
      <c r="J33" s="191"/>
    </row>
    <row r="34" spans="1:10" x14ac:dyDescent="0.2">
      <c r="A34" s="968"/>
      <c r="B34" s="968"/>
      <c r="C34" s="968"/>
      <c r="D34" s="189" t="s">
        <v>116</v>
      </c>
      <c r="E34" s="169">
        <v>12</v>
      </c>
      <c r="F34" s="169">
        <v>0</v>
      </c>
      <c r="I34" s="69"/>
      <c r="J34" s="69"/>
    </row>
    <row r="35" spans="1:10" ht="22.5" x14ac:dyDescent="0.2">
      <c r="A35" s="968"/>
      <c r="B35" s="968"/>
      <c r="C35" s="968"/>
      <c r="D35" s="189" t="s">
        <v>587</v>
      </c>
      <c r="E35" s="169">
        <v>2</v>
      </c>
      <c r="F35" s="169">
        <v>4</v>
      </c>
    </row>
    <row r="36" spans="1:10" x14ac:dyDescent="0.2">
      <c r="A36" s="97"/>
      <c r="B36" s="97"/>
      <c r="C36" s="97"/>
    </row>
    <row r="37" spans="1:10" x14ac:dyDescent="0.2">
      <c r="A37" s="98" t="s">
        <v>16</v>
      </c>
      <c r="D37" s="97"/>
      <c r="E37" s="97"/>
      <c r="F37" s="97"/>
    </row>
    <row r="38" spans="1:10" ht="80.25" customHeight="1" x14ac:dyDescent="0.2">
      <c r="A38" s="99" t="s">
        <v>17</v>
      </c>
      <c r="B38" s="971" t="s">
        <v>1102</v>
      </c>
      <c r="C38" s="971"/>
      <c r="D38" s="971"/>
      <c r="E38" s="971"/>
      <c r="F38" s="971"/>
    </row>
    <row r="40" spans="1:10" ht="24" x14ac:dyDescent="0.2">
      <c r="A40" s="99" t="s">
        <v>29</v>
      </c>
      <c r="B40" s="972"/>
      <c r="C40" s="972"/>
      <c r="D40" s="972"/>
      <c r="E40" s="972"/>
      <c r="F40" s="972"/>
    </row>
  </sheetData>
  <sheetProtection selectLockedCells="1" selectUnlockedCells="1"/>
  <mergeCells count="14">
    <mergeCell ref="D4:G4"/>
    <mergeCell ref="D5:G5"/>
    <mergeCell ref="D6:G6"/>
    <mergeCell ref="C9:G9"/>
    <mergeCell ref="C10:G10"/>
    <mergeCell ref="C12:D12"/>
    <mergeCell ref="B38:F38"/>
    <mergeCell ref="B40:F40"/>
    <mergeCell ref="C13:D13"/>
    <mergeCell ref="C14:D14"/>
    <mergeCell ref="C15:D15"/>
    <mergeCell ref="C17:G17"/>
    <mergeCell ref="A32:C32"/>
    <mergeCell ref="A33:C35"/>
  </mergeCells>
  <pageMargins left="0.7" right="0.7" top="0.75" bottom="0.75" header="0.3" footer="0.3"/>
  <pageSetup paperSize="9" scale="75" firstPageNumber="0" fitToHeight="0" orientation="portrait"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pageSetUpPr fitToPage="1"/>
  </sheetPr>
  <dimension ref="A1:H113"/>
  <sheetViews>
    <sheetView showGridLines="0" zoomScale="130" zoomScaleNormal="130" workbookViewId="0">
      <selection activeCell="B112" sqref="B112"/>
    </sheetView>
  </sheetViews>
  <sheetFormatPr defaultRowHeight="12.75" x14ac:dyDescent="0.2"/>
  <cols>
    <col min="1" max="1" width="23.28515625" customWidth="1"/>
    <col min="2" max="2" width="7" customWidth="1"/>
    <col min="3" max="3" width="9.5703125" customWidth="1"/>
    <col min="4" max="4" width="22.28515625" customWidth="1"/>
    <col min="5" max="5" width="17.28515625" customWidth="1"/>
    <col min="6" max="6" width="16.57031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6</v>
      </c>
      <c r="D4" s="50" t="s">
        <v>372</v>
      </c>
      <c r="E4" s="51"/>
      <c r="F4" s="52"/>
    </row>
    <row r="5" spans="1:8" ht="13.5" thickBot="1" x14ac:dyDescent="0.25">
      <c r="A5" s="73" t="s">
        <v>642</v>
      </c>
      <c r="B5" s="3"/>
      <c r="C5" s="42" t="s">
        <v>641</v>
      </c>
      <c r="D5" s="36" t="s">
        <v>387</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876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1142.06</v>
      </c>
      <c r="D12" s="828"/>
      <c r="E12" s="3"/>
      <c r="F12" s="3"/>
    </row>
    <row r="13" spans="1:8" ht="13.5" thickBot="1" x14ac:dyDescent="0.25">
      <c r="A13" s="15" t="s">
        <v>20</v>
      </c>
      <c r="B13" s="3"/>
      <c r="C13" s="827">
        <v>1069.7560000000001</v>
      </c>
      <c r="D13" s="828"/>
      <c r="E13" s="3"/>
      <c r="F13" s="3"/>
    </row>
    <row r="14" spans="1:8" ht="13.5" thickBot="1" x14ac:dyDescent="0.25">
      <c r="A14" s="16" t="s">
        <v>1</v>
      </c>
      <c r="B14" s="3"/>
      <c r="C14" s="827">
        <v>968.13199999999995</v>
      </c>
      <c r="D14" s="828"/>
      <c r="E14" s="3"/>
      <c r="F14" s="3"/>
    </row>
    <row r="15" spans="1:8" ht="3" customHeight="1" thickBot="1" x14ac:dyDescent="0.25">
      <c r="A15" s="10"/>
      <c r="B15" s="3"/>
      <c r="C15" s="12"/>
      <c r="D15" s="12"/>
      <c r="E15" s="11"/>
      <c r="F15" s="11"/>
    </row>
    <row r="16" spans="1:8" ht="13.5" thickBot="1" x14ac:dyDescent="0.25">
      <c r="A16" s="15" t="s">
        <v>18</v>
      </c>
      <c r="B16" s="11"/>
      <c r="C16" s="829" t="s">
        <v>1103</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79" t="s">
        <v>687</v>
      </c>
      <c r="B21" s="1080"/>
      <c r="C21" s="21" t="s">
        <v>7</v>
      </c>
      <c r="D21" s="21" t="s">
        <v>8</v>
      </c>
      <c r="E21" s="21" t="s">
        <v>9</v>
      </c>
      <c r="F21" s="21" t="s">
        <v>10</v>
      </c>
    </row>
    <row r="22" spans="1:8" x14ac:dyDescent="0.2">
      <c r="A22" s="1048" t="s">
        <v>373</v>
      </c>
      <c r="B22" s="1051" t="s">
        <v>636</v>
      </c>
      <c r="C22" s="137">
        <v>610</v>
      </c>
      <c r="D22" s="138" t="s">
        <v>54</v>
      </c>
      <c r="E22" s="55">
        <v>12922</v>
      </c>
      <c r="F22" s="55">
        <v>12494.77</v>
      </c>
    </row>
    <row r="23" spans="1:8" x14ac:dyDescent="0.2">
      <c r="A23" s="1049"/>
      <c r="B23" s="1052"/>
      <c r="C23" s="137">
        <v>620</v>
      </c>
      <c r="D23" s="138" t="s">
        <v>57</v>
      </c>
      <c r="E23" s="55">
        <v>4100</v>
      </c>
      <c r="F23" s="55">
        <v>4641.4799999999996</v>
      </c>
    </row>
    <row r="24" spans="1:8" x14ac:dyDescent="0.2">
      <c r="A24" s="1049"/>
      <c r="B24" s="1052"/>
      <c r="C24" s="137">
        <v>630</v>
      </c>
      <c r="D24" s="138" t="s">
        <v>55</v>
      </c>
      <c r="E24" s="55">
        <v>1517</v>
      </c>
      <c r="F24" s="55">
        <v>1512.4</v>
      </c>
    </row>
    <row r="25" spans="1:8" x14ac:dyDescent="0.2">
      <c r="A25" s="1049"/>
      <c r="B25" s="1052"/>
      <c r="C25" s="137">
        <v>640</v>
      </c>
      <c r="D25" s="138" t="s">
        <v>958</v>
      </c>
      <c r="E25" s="55">
        <v>250</v>
      </c>
      <c r="F25" s="55">
        <v>0</v>
      </c>
    </row>
    <row r="26" spans="1:8" x14ac:dyDescent="0.2">
      <c r="A26" s="1049"/>
      <c r="B26" s="1052"/>
      <c r="C26" s="137">
        <v>640</v>
      </c>
      <c r="D26" s="138" t="s">
        <v>959</v>
      </c>
      <c r="E26" s="55">
        <v>280620</v>
      </c>
      <c r="F26" s="55">
        <v>280620</v>
      </c>
    </row>
    <row r="27" spans="1:8" x14ac:dyDescent="0.2">
      <c r="A27" s="1050"/>
      <c r="B27" s="1053"/>
      <c r="C27" s="396"/>
      <c r="D27" s="397" t="s">
        <v>13</v>
      </c>
      <c r="E27" s="398">
        <f>SUM(E22:E26)</f>
        <v>299409</v>
      </c>
      <c r="F27" s="398">
        <f>SUM(F22:F26)</f>
        <v>299268.65000000002</v>
      </c>
      <c r="G27" s="803"/>
    </row>
    <row r="28" spans="1:8" x14ac:dyDescent="0.2">
      <c r="A28" s="1048" t="s">
        <v>383</v>
      </c>
      <c r="B28" s="1051" t="s">
        <v>637</v>
      </c>
      <c r="C28" s="137">
        <v>610</v>
      </c>
      <c r="D28" s="138" t="s">
        <v>54</v>
      </c>
      <c r="E28" s="55">
        <v>15600</v>
      </c>
      <c r="F28" s="55">
        <v>14550</v>
      </c>
    </row>
    <row r="29" spans="1:8" x14ac:dyDescent="0.2">
      <c r="A29" s="1049"/>
      <c r="B29" s="1052"/>
      <c r="C29" s="137">
        <v>620</v>
      </c>
      <c r="D29" s="138" t="s">
        <v>57</v>
      </c>
      <c r="E29" s="55">
        <v>5500</v>
      </c>
      <c r="F29" s="55">
        <v>5084.88</v>
      </c>
    </row>
    <row r="30" spans="1:8" x14ac:dyDescent="0.2">
      <c r="A30" s="1049"/>
      <c r="B30" s="1052"/>
      <c r="C30" s="137">
        <v>630</v>
      </c>
      <c r="D30" s="138" t="s">
        <v>55</v>
      </c>
      <c r="E30" s="55">
        <v>6300</v>
      </c>
      <c r="F30" s="55">
        <v>8491.9699999999993</v>
      </c>
    </row>
    <row r="31" spans="1:8" x14ac:dyDescent="0.2">
      <c r="A31" s="1049"/>
      <c r="B31" s="1052"/>
      <c r="C31" s="137">
        <v>640</v>
      </c>
      <c r="D31" s="138" t="s">
        <v>960</v>
      </c>
      <c r="E31" s="55">
        <v>300</v>
      </c>
      <c r="F31" s="55">
        <v>636.75</v>
      </c>
    </row>
    <row r="32" spans="1:8" x14ac:dyDescent="0.2">
      <c r="A32" s="1049"/>
      <c r="B32" s="1052"/>
      <c r="C32" s="137">
        <v>640</v>
      </c>
      <c r="D32" s="138" t="s">
        <v>961</v>
      </c>
      <c r="E32" s="55">
        <v>53970</v>
      </c>
      <c r="F32" s="55">
        <v>53970</v>
      </c>
    </row>
    <row r="33" spans="1:8" x14ac:dyDescent="0.2">
      <c r="A33" s="1050"/>
      <c r="B33" s="1053"/>
      <c r="C33" s="137"/>
      <c r="D33" s="397" t="s">
        <v>13</v>
      </c>
      <c r="E33" s="398">
        <f>SUM(E28:E32)</f>
        <v>81670</v>
      </c>
      <c r="F33" s="398">
        <f>SUM(F28:F32)</f>
        <v>82733.600000000006</v>
      </c>
    </row>
    <row r="34" spans="1:8" x14ac:dyDescent="0.2">
      <c r="A34" s="1048" t="s">
        <v>688</v>
      </c>
      <c r="B34" s="1051" t="s">
        <v>638</v>
      </c>
      <c r="C34" s="137">
        <v>630</v>
      </c>
      <c r="D34" s="138" t="s">
        <v>55</v>
      </c>
      <c r="E34" s="55">
        <v>50000</v>
      </c>
      <c r="F34" s="55">
        <v>46512</v>
      </c>
    </row>
    <row r="35" spans="1:8" x14ac:dyDescent="0.2">
      <c r="A35" s="1049"/>
      <c r="B35" s="1052"/>
      <c r="C35" s="137">
        <v>640</v>
      </c>
      <c r="D35" s="138" t="s">
        <v>66</v>
      </c>
      <c r="E35" s="55">
        <v>21700</v>
      </c>
      <c r="F35" s="55">
        <v>21700</v>
      </c>
    </row>
    <row r="36" spans="1:8" x14ac:dyDescent="0.2">
      <c r="A36" s="1050"/>
      <c r="B36" s="1053"/>
      <c r="C36" s="137"/>
      <c r="D36" s="397" t="s">
        <v>13</v>
      </c>
      <c r="E36" s="398">
        <f>SUM(E34:E35)</f>
        <v>71700</v>
      </c>
      <c r="F36" s="398">
        <f>SUM(F34:F35)</f>
        <v>68212</v>
      </c>
    </row>
    <row r="37" spans="1:8" x14ac:dyDescent="0.2">
      <c r="A37" s="1048" t="s">
        <v>640</v>
      </c>
      <c r="B37" s="1051" t="s">
        <v>639</v>
      </c>
      <c r="C37" s="137">
        <v>630</v>
      </c>
      <c r="D37" s="138" t="s">
        <v>55</v>
      </c>
      <c r="E37" s="55">
        <v>4517</v>
      </c>
      <c r="F37" s="55">
        <v>4516.8100000000004</v>
      </c>
    </row>
    <row r="38" spans="1:8" x14ac:dyDescent="0.2">
      <c r="A38" s="1049"/>
      <c r="B38" s="1052"/>
      <c r="C38" s="137">
        <v>640</v>
      </c>
      <c r="D38" s="138" t="s">
        <v>66</v>
      </c>
      <c r="E38" s="55">
        <v>0</v>
      </c>
      <c r="F38" s="55">
        <v>0</v>
      </c>
    </row>
    <row r="39" spans="1:8" x14ac:dyDescent="0.2">
      <c r="A39" s="1050"/>
      <c r="B39" s="1053"/>
      <c r="C39" s="137"/>
      <c r="D39" s="397" t="s">
        <v>13</v>
      </c>
      <c r="E39" s="398">
        <f>SUM(E37:E38)</f>
        <v>4517</v>
      </c>
      <c r="F39" s="398">
        <f>SUM(F37:F38)</f>
        <v>4516.8100000000004</v>
      </c>
    </row>
    <row r="40" spans="1:8" x14ac:dyDescent="0.2">
      <c r="A40" s="781" t="s">
        <v>384</v>
      </c>
      <c r="B40" s="775" t="s">
        <v>377</v>
      </c>
      <c r="C40" s="137">
        <v>640</v>
      </c>
      <c r="D40" s="138" t="s">
        <v>66</v>
      </c>
      <c r="E40" s="55">
        <v>22480</v>
      </c>
      <c r="F40" s="55">
        <v>22480</v>
      </c>
    </row>
    <row r="41" spans="1:8" s="648" customFormat="1" hidden="1" x14ac:dyDescent="0.2">
      <c r="A41" s="1048" t="s">
        <v>690</v>
      </c>
      <c r="B41" s="1051" t="s">
        <v>378</v>
      </c>
      <c r="C41" s="610"/>
      <c r="D41" s="645"/>
      <c r="E41" s="646"/>
      <c r="F41" s="646"/>
      <c r="G41" s="647"/>
      <c r="H41" s="647"/>
    </row>
    <row r="42" spans="1:8" s="648" customFormat="1" hidden="1" x14ac:dyDescent="0.2">
      <c r="A42" s="1049"/>
      <c r="B42" s="1052"/>
      <c r="C42" s="610"/>
      <c r="D42" s="645"/>
      <c r="E42" s="646"/>
      <c r="F42" s="646"/>
      <c r="G42" s="647"/>
      <c r="H42" s="647"/>
    </row>
    <row r="43" spans="1:8" s="648" customFormat="1" x14ac:dyDescent="0.2">
      <c r="A43" s="1049"/>
      <c r="B43" s="1052"/>
      <c r="C43" s="610">
        <v>630</v>
      </c>
      <c r="D43" s="645" t="s">
        <v>55</v>
      </c>
      <c r="E43" s="646">
        <v>15000</v>
      </c>
      <c r="F43" s="646">
        <f>4502.07+492</f>
        <v>4994.07</v>
      </c>
      <c r="G43" s="647"/>
      <c r="H43" s="647"/>
    </row>
    <row r="44" spans="1:8" x14ac:dyDescent="0.2">
      <c r="A44" s="1049"/>
      <c r="B44" s="1052"/>
      <c r="C44" s="137">
        <v>640</v>
      </c>
      <c r="D44" s="138" t="s">
        <v>66</v>
      </c>
      <c r="E44" s="55">
        <v>71900</v>
      </c>
      <c r="F44" s="55">
        <v>71900</v>
      </c>
    </row>
    <row r="45" spans="1:8" x14ac:dyDescent="0.2">
      <c r="A45" s="1050"/>
      <c r="B45" s="1053"/>
      <c r="C45" s="137"/>
      <c r="D45" s="397" t="s">
        <v>13</v>
      </c>
      <c r="E45" s="398">
        <f>SUM(E41:E44)</f>
        <v>86900</v>
      </c>
      <c r="F45" s="398">
        <f>SUM(F41:F44)</f>
        <v>76894.070000000007</v>
      </c>
      <c r="G45" s="803"/>
    </row>
    <row r="46" spans="1:8" x14ac:dyDescent="0.2">
      <c r="A46" s="1048" t="s">
        <v>691</v>
      </c>
      <c r="B46" s="1051" t="s">
        <v>379</v>
      </c>
      <c r="C46" s="137">
        <v>630</v>
      </c>
      <c r="D46" s="138" t="s">
        <v>55</v>
      </c>
      <c r="E46" s="55">
        <v>0</v>
      </c>
      <c r="F46" s="55">
        <v>0</v>
      </c>
    </row>
    <row r="47" spans="1:8" x14ac:dyDescent="0.2">
      <c r="A47" s="1049"/>
      <c r="B47" s="1052"/>
      <c r="C47" s="137">
        <v>640</v>
      </c>
      <c r="D47" s="138" t="s">
        <v>66</v>
      </c>
      <c r="E47" s="55">
        <v>27630</v>
      </c>
      <c r="F47" s="55">
        <v>27630</v>
      </c>
    </row>
    <row r="48" spans="1:8" x14ac:dyDescent="0.2">
      <c r="A48" s="1050"/>
      <c r="B48" s="1053"/>
      <c r="C48" s="137"/>
      <c r="D48" s="397" t="s">
        <v>13</v>
      </c>
      <c r="E48" s="398">
        <f>E47+E46</f>
        <v>27630</v>
      </c>
      <c r="F48" s="398">
        <f>F47+F46</f>
        <v>27630</v>
      </c>
    </row>
    <row r="49" spans="1:8" x14ac:dyDescent="0.2">
      <c r="A49" s="1048" t="s">
        <v>692</v>
      </c>
      <c r="B49" s="774"/>
      <c r="C49" s="137">
        <v>630</v>
      </c>
      <c r="D49" s="138" t="s">
        <v>55</v>
      </c>
      <c r="E49" s="55">
        <v>31400</v>
      </c>
      <c r="F49" s="55">
        <v>47355.82</v>
      </c>
    </row>
    <row r="50" spans="1:8" ht="12.75" customHeight="1" x14ac:dyDescent="0.2">
      <c r="A50" s="1049"/>
      <c r="B50" s="1052" t="s">
        <v>380</v>
      </c>
      <c r="C50" s="137">
        <v>640</v>
      </c>
      <c r="D50" s="138" t="s">
        <v>66</v>
      </c>
      <c r="E50" s="55">
        <v>62530</v>
      </c>
      <c r="F50" s="55">
        <v>62530</v>
      </c>
    </row>
    <row r="51" spans="1:8" ht="12.75" customHeight="1" x14ac:dyDescent="0.2">
      <c r="A51" s="1050"/>
      <c r="B51" s="1053"/>
      <c r="C51" s="137"/>
      <c r="D51" s="397" t="s">
        <v>13</v>
      </c>
      <c r="E51" s="398">
        <f>SUM(E49:E50)</f>
        <v>93930</v>
      </c>
      <c r="F51" s="398">
        <f>SUM(F49:F50)</f>
        <v>109885.82</v>
      </c>
      <c r="G51" s="47"/>
      <c r="H51" s="47"/>
    </row>
    <row r="52" spans="1:8" x14ac:dyDescent="0.2">
      <c r="A52" s="1062" t="s">
        <v>693</v>
      </c>
      <c r="B52" s="1051" t="s">
        <v>381</v>
      </c>
      <c r="C52" s="137">
        <v>630</v>
      </c>
      <c r="D52" s="138" t="s">
        <v>55</v>
      </c>
      <c r="E52" s="55">
        <v>61000</v>
      </c>
      <c r="F52" s="55">
        <v>69863.199999999997</v>
      </c>
    </row>
    <row r="53" spans="1:8" x14ac:dyDescent="0.2">
      <c r="A53" s="1063"/>
      <c r="B53" s="1052"/>
      <c r="C53" s="137">
        <v>640</v>
      </c>
      <c r="D53" s="138" t="s">
        <v>66</v>
      </c>
      <c r="E53" s="55">
        <v>20330</v>
      </c>
      <c r="F53" s="55">
        <v>20330</v>
      </c>
    </row>
    <row r="54" spans="1:8" x14ac:dyDescent="0.2">
      <c r="A54" s="1064"/>
      <c r="B54" s="1053"/>
      <c r="C54" s="137"/>
      <c r="D54" s="397" t="s">
        <v>13</v>
      </c>
      <c r="E54" s="398">
        <f>E53+E52</f>
        <v>81330</v>
      </c>
      <c r="F54" s="398">
        <f>F53+F52</f>
        <v>90193.2</v>
      </c>
    </row>
    <row r="55" spans="1:8" ht="13.5" thickBot="1" x14ac:dyDescent="0.25">
      <c r="A55" s="394" t="s">
        <v>694</v>
      </c>
      <c r="B55" s="395" t="s">
        <v>382</v>
      </c>
      <c r="C55" s="137">
        <v>640</v>
      </c>
      <c r="D55" s="138" t="s">
        <v>66</v>
      </c>
      <c r="E55" s="236">
        <v>160690</v>
      </c>
      <c r="F55" s="236">
        <v>160690</v>
      </c>
    </row>
    <row r="56" spans="1:8" s="7" customFormat="1" ht="13.5" thickBot="1" x14ac:dyDescent="0.25">
      <c r="A56" s="23" t="s">
        <v>11</v>
      </c>
      <c r="B56" s="24"/>
      <c r="C56" s="24"/>
      <c r="D56" s="24"/>
      <c r="E56" s="60">
        <f>E27+E33+E39+E45+E51+E48+E40+E54+E55+E36</f>
        <v>930256</v>
      </c>
      <c r="F56" s="61">
        <f>F27+F33+F39+F45+F51+F48+F40+F54+F55+F36</f>
        <v>942504.14999999991</v>
      </c>
    </row>
    <row r="57" spans="1:8" s="7" customFormat="1" x14ac:dyDescent="0.2">
      <c r="A57" s="1050" t="s">
        <v>373</v>
      </c>
      <c r="B57" s="1053" t="s">
        <v>636</v>
      </c>
      <c r="C57" s="239">
        <v>717</v>
      </c>
      <c r="D57" s="239" t="s">
        <v>689</v>
      </c>
      <c r="E57" s="55">
        <v>0</v>
      </c>
      <c r="F57" s="55">
        <v>0</v>
      </c>
    </row>
    <row r="58" spans="1:8" s="7" customFormat="1" x14ac:dyDescent="0.2">
      <c r="A58" s="1081"/>
      <c r="B58" s="1061"/>
      <c r="C58" s="22"/>
      <c r="D58" s="782" t="s">
        <v>13</v>
      </c>
      <c r="E58" s="398">
        <f>E57</f>
        <v>0</v>
      </c>
      <c r="F58" s="398">
        <v>0</v>
      </c>
    </row>
    <row r="59" spans="1:8" s="7" customFormat="1" x14ac:dyDescent="0.2">
      <c r="A59" s="1081" t="s">
        <v>383</v>
      </c>
      <c r="B59" s="1061" t="s">
        <v>637</v>
      </c>
      <c r="C59" s="22">
        <v>716</v>
      </c>
      <c r="D59" s="22" t="s">
        <v>239</v>
      </c>
      <c r="E59" s="55">
        <v>500</v>
      </c>
      <c r="F59" s="55">
        <v>0</v>
      </c>
    </row>
    <row r="60" spans="1:8" ht="15.75" customHeight="1" x14ac:dyDescent="0.2">
      <c r="A60" s="1081"/>
      <c r="B60" s="1061"/>
      <c r="C60" s="22">
        <v>717</v>
      </c>
      <c r="D60" s="337" t="s">
        <v>689</v>
      </c>
      <c r="E60" s="55">
        <v>5000</v>
      </c>
      <c r="F60" s="55">
        <v>0</v>
      </c>
    </row>
    <row r="61" spans="1:8" ht="14.25" customHeight="1" x14ac:dyDescent="0.2">
      <c r="A61" s="1081"/>
      <c r="B61" s="1061"/>
      <c r="C61" s="22"/>
      <c r="D61" s="780" t="s">
        <v>13</v>
      </c>
      <c r="E61" s="398">
        <f>E59+E60</f>
        <v>5500</v>
      </c>
      <c r="F61" s="398">
        <f>F59+F60</f>
        <v>0</v>
      </c>
    </row>
    <row r="62" spans="1:8" ht="16.5" customHeight="1" x14ac:dyDescent="0.2">
      <c r="A62" s="1056" t="s">
        <v>688</v>
      </c>
      <c r="B62" s="1052" t="s">
        <v>638</v>
      </c>
      <c r="C62" s="22">
        <v>720</v>
      </c>
      <c r="D62" s="22" t="s">
        <v>386</v>
      </c>
      <c r="E62" s="55">
        <v>10000</v>
      </c>
      <c r="F62" s="55">
        <v>10000</v>
      </c>
    </row>
    <row r="63" spans="1:8" ht="14.25" customHeight="1" x14ac:dyDescent="0.2">
      <c r="A63" s="1065"/>
      <c r="B63" s="1052"/>
      <c r="C63" s="22"/>
      <c r="D63" s="397" t="s">
        <v>13</v>
      </c>
      <c r="E63" s="398">
        <f>E62</f>
        <v>10000</v>
      </c>
      <c r="F63" s="398">
        <f>F62</f>
        <v>10000</v>
      </c>
    </row>
    <row r="64" spans="1:8" ht="12" customHeight="1" x14ac:dyDescent="0.2">
      <c r="A64" s="1055" t="s">
        <v>384</v>
      </c>
      <c r="B64" s="1061" t="s">
        <v>826</v>
      </c>
      <c r="C64" s="22">
        <v>720</v>
      </c>
      <c r="D64" s="22" t="s">
        <v>386</v>
      </c>
      <c r="E64" s="55">
        <v>5000</v>
      </c>
      <c r="F64" s="55">
        <v>5000</v>
      </c>
    </row>
    <row r="65" spans="1:6" ht="23.25" customHeight="1" x14ac:dyDescent="0.2">
      <c r="A65" s="1065"/>
      <c r="B65" s="1061"/>
      <c r="C65" s="22"/>
      <c r="D65" s="397" t="s">
        <v>13</v>
      </c>
      <c r="E65" s="398">
        <f>E64</f>
        <v>5000</v>
      </c>
      <c r="F65" s="398">
        <f>F64</f>
        <v>5000</v>
      </c>
    </row>
    <row r="66" spans="1:6" x14ac:dyDescent="0.2">
      <c r="A66" s="1048" t="s">
        <v>690</v>
      </c>
      <c r="B66" s="1058">
        <v>43165</v>
      </c>
      <c r="C66" s="22">
        <v>716</v>
      </c>
      <c r="D66" s="22" t="s">
        <v>239</v>
      </c>
      <c r="E66" s="55">
        <v>7004</v>
      </c>
      <c r="F66" s="55">
        <v>5900</v>
      </c>
    </row>
    <row r="67" spans="1:6" x14ac:dyDescent="0.2">
      <c r="A67" s="1049"/>
      <c r="B67" s="1059"/>
      <c r="C67" s="22">
        <v>717</v>
      </c>
      <c r="D67" s="22" t="s">
        <v>689</v>
      </c>
      <c r="E67" s="55">
        <v>83746</v>
      </c>
      <c r="F67" s="55">
        <v>2358</v>
      </c>
    </row>
    <row r="68" spans="1:6" x14ac:dyDescent="0.2">
      <c r="A68" s="1050"/>
      <c r="B68" s="1060"/>
      <c r="C68" s="22"/>
      <c r="D68" s="397" t="s">
        <v>13</v>
      </c>
      <c r="E68" s="398">
        <f>E67+E66</f>
        <v>90750</v>
      </c>
      <c r="F68" s="398">
        <f>F67+F66</f>
        <v>8258</v>
      </c>
    </row>
    <row r="69" spans="1:6" x14ac:dyDescent="0.2">
      <c r="A69" s="1056" t="s">
        <v>691</v>
      </c>
      <c r="B69" s="1051" t="s">
        <v>379</v>
      </c>
      <c r="C69" s="22">
        <v>716</v>
      </c>
      <c r="D69" s="337" t="s">
        <v>239</v>
      </c>
      <c r="E69" s="55">
        <v>870</v>
      </c>
      <c r="F69" s="55">
        <v>870</v>
      </c>
    </row>
    <row r="70" spans="1:6" x14ac:dyDescent="0.2">
      <c r="A70" s="1056"/>
      <c r="B70" s="1052"/>
      <c r="C70" s="22">
        <v>717</v>
      </c>
      <c r="D70" s="22" t="s">
        <v>689</v>
      </c>
      <c r="E70" s="55">
        <v>2130</v>
      </c>
      <c r="F70" s="55">
        <v>0</v>
      </c>
    </row>
    <row r="71" spans="1:6" ht="21.75" customHeight="1" x14ac:dyDescent="0.2">
      <c r="A71" s="1065"/>
      <c r="B71" s="1052"/>
      <c r="C71" s="22"/>
      <c r="D71" s="397" t="s">
        <v>13</v>
      </c>
      <c r="E71" s="398">
        <f>E70+E69</f>
        <v>3000</v>
      </c>
      <c r="F71" s="398">
        <f>F70+F69</f>
        <v>870</v>
      </c>
    </row>
    <row r="72" spans="1:6" ht="13.5" customHeight="1" x14ac:dyDescent="0.2">
      <c r="A72" s="1056" t="s">
        <v>692</v>
      </c>
      <c r="B72" s="1061" t="s">
        <v>380</v>
      </c>
      <c r="C72" s="22">
        <v>716</v>
      </c>
      <c r="D72" s="337" t="s">
        <v>239</v>
      </c>
      <c r="E72" s="55">
        <v>800</v>
      </c>
      <c r="F72" s="55">
        <v>0</v>
      </c>
    </row>
    <row r="73" spans="1:6" ht="15" customHeight="1" x14ac:dyDescent="0.2">
      <c r="A73" s="1056"/>
      <c r="B73" s="1061"/>
      <c r="C73" s="22">
        <v>717</v>
      </c>
      <c r="D73" s="22" t="s">
        <v>689</v>
      </c>
      <c r="E73" s="55">
        <v>21950</v>
      </c>
      <c r="F73" s="55">
        <v>0</v>
      </c>
    </row>
    <row r="74" spans="1:6" ht="12.75" customHeight="1" x14ac:dyDescent="0.2">
      <c r="A74" s="1065"/>
      <c r="B74" s="1061"/>
      <c r="C74" s="22"/>
      <c r="D74" s="397" t="s">
        <v>13</v>
      </c>
      <c r="E74" s="398">
        <f>E73+E72</f>
        <v>22750</v>
      </c>
      <c r="F74" s="398">
        <f>F73+F72</f>
        <v>0</v>
      </c>
    </row>
    <row r="75" spans="1:6" ht="12.75" customHeight="1" x14ac:dyDescent="0.2">
      <c r="A75" s="1055" t="s">
        <v>694</v>
      </c>
      <c r="B75" s="1051" t="s">
        <v>382</v>
      </c>
      <c r="C75" s="22">
        <v>716</v>
      </c>
      <c r="D75" s="337" t="s">
        <v>239</v>
      </c>
      <c r="E75" s="55">
        <v>1000</v>
      </c>
      <c r="F75" s="55">
        <v>0</v>
      </c>
    </row>
    <row r="76" spans="1:6" ht="12.75" customHeight="1" x14ac:dyDescent="0.2">
      <c r="A76" s="1056"/>
      <c r="B76" s="1052"/>
      <c r="C76" s="22">
        <v>717</v>
      </c>
      <c r="D76" s="22" t="s">
        <v>689</v>
      </c>
      <c r="E76" s="55">
        <v>1500</v>
      </c>
      <c r="F76" s="55">
        <v>1500</v>
      </c>
    </row>
    <row r="77" spans="1:6" ht="16.5" customHeight="1" thickBot="1" x14ac:dyDescent="0.25">
      <c r="A77" s="1057"/>
      <c r="B77" s="1054"/>
      <c r="C77" s="22"/>
      <c r="D77" s="397" t="s">
        <v>13</v>
      </c>
      <c r="E77" s="398">
        <f>E76+E75</f>
        <v>2500</v>
      </c>
      <c r="F77" s="398">
        <f>F76+F75</f>
        <v>1500</v>
      </c>
    </row>
    <row r="78" spans="1:6" ht="13.5" thickBot="1" x14ac:dyDescent="0.25">
      <c r="A78" s="653" t="s">
        <v>12</v>
      </c>
      <c r="B78" s="654"/>
      <c r="C78" s="655"/>
      <c r="D78" s="655"/>
      <c r="E78" s="656">
        <f>E61+E63+E68+E71+E74+E77+E65+E58</f>
        <v>139500</v>
      </c>
      <c r="F78" s="656">
        <f>F61+F63+F68+F71+F74+F77+F65+F58</f>
        <v>25628</v>
      </c>
    </row>
    <row r="79" spans="1:6" ht="13.5" thickBot="1" x14ac:dyDescent="0.25">
      <c r="A79" s="653" t="s">
        <v>695</v>
      </c>
      <c r="B79" s="713" t="s">
        <v>821</v>
      </c>
      <c r="C79" s="655">
        <v>814</v>
      </c>
      <c r="D79" s="655" t="s">
        <v>696</v>
      </c>
      <c r="E79" s="656">
        <v>0</v>
      </c>
      <c r="F79" s="656">
        <v>0</v>
      </c>
    </row>
    <row r="80" spans="1:6" ht="13.5" thickBot="1" x14ac:dyDescent="0.25">
      <c r="A80" s="26" t="s">
        <v>13</v>
      </c>
      <c r="B80" s="24"/>
      <c r="C80" s="24"/>
      <c r="D80" s="24"/>
      <c r="E80" s="58">
        <f>E78+E56+E79</f>
        <v>1069756</v>
      </c>
      <c r="F80" s="58">
        <f>F78+F56+F79</f>
        <v>968132.14999999991</v>
      </c>
    </row>
    <row r="81" spans="1:6" x14ac:dyDescent="0.2">
      <c r="A81" s="650"/>
      <c r="B81" s="651"/>
      <c r="C81" s="651"/>
      <c r="D81" s="651"/>
      <c r="E81" s="652"/>
      <c r="F81" s="652"/>
    </row>
    <row r="83" spans="1:6" ht="15.75" x14ac:dyDescent="0.25">
      <c r="A83" s="13" t="s">
        <v>14</v>
      </c>
      <c r="B83" s="14"/>
      <c r="C83" s="14"/>
      <c r="D83" s="14"/>
      <c r="E83" s="14"/>
      <c r="F83" s="14"/>
    </row>
    <row r="84" spans="1:6" x14ac:dyDescent="0.2">
      <c r="A84" s="1"/>
    </row>
    <row r="85" spans="1:6" ht="22.5" x14ac:dyDescent="0.2">
      <c r="A85" s="843" t="s">
        <v>22</v>
      </c>
      <c r="B85" s="843"/>
      <c r="C85" s="843"/>
      <c r="D85" s="174" t="s">
        <v>15</v>
      </c>
      <c r="E85" s="175" t="s">
        <v>900</v>
      </c>
      <c r="F85" s="29" t="s">
        <v>1008</v>
      </c>
    </row>
    <row r="86" spans="1:6" ht="33.75" x14ac:dyDescent="0.2">
      <c r="A86" s="857" t="s">
        <v>374</v>
      </c>
      <c r="B86" s="1030"/>
      <c r="C86" s="858"/>
      <c r="D86" s="211" t="s">
        <v>804</v>
      </c>
      <c r="E86" s="44" t="s">
        <v>375</v>
      </c>
      <c r="F86" s="44" t="s">
        <v>375</v>
      </c>
    </row>
    <row r="87" spans="1:6" x14ac:dyDescent="0.2">
      <c r="A87" s="1066" t="s">
        <v>805</v>
      </c>
      <c r="B87" s="1067"/>
      <c r="C87" s="1067"/>
      <c r="D87" s="1067"/>
      <c r="E87" s="1067"/>
      <c r="F87" s="1068"/>
    </row>
    <row r="88" spans="1:6" ht="33.75" x14ac:dyDescent="0.2">
      <c r="A88" s="820" t="s">
        <v>806</v>
      </c>
      <c r="B88" s="821"/>
      <c r="C88" s="822"/>
      <c r="D88" s="211" t="s">
        <v>800</v>
      </c>
      <c r="E88" s="748">
        <v>52</v>
      </c>
      <c r="F88" s="748">
        <v>52</v>
      </c>
    </row>
    <row r="89" spans="1:6" ht="33.75" x14ac:dyDescent="0.2">
      <c r="A89" s="859"/>
      <c r="B89" s="976"/>
      <c r="C89" s="860"/>
      <c r="D89" s="211" t="s">
        <v>801</v>
      </c>
      <c r="E89" s="748" t="s">
        <v>807</v>
      </c>
      <c r="F89" s="748">
        <v>1</v>
      </c>
    </row>
    <row r="90" spans="1:6" ht="56.25" x14ac:dyDescent="0.2">
      <c r="A90" s="859"/>
      <c r="B90" s="976"/>
      <c r="C90" s="860"/>
      <c r="D90" s="211" t="s">
        <v>802</v>
      </c>
      <c r="E90" s="748">
        <v>2325</v>
      </c>
      <c r="F90" s="748">
        <v>2484</v>
      </c>
    </row>
    <row r="91" spans="1:6" ht="45" x14ac:dyDescent="0.2">
      <c r="A91" s="823"/>
      <c r="B91" s="824"/>
      <c r="C91" s="825"/>
      <c r="D91" s="211" t="s">
        <v>803</v>
      </c>
      <c r="E91" s="748">
        <v>30</v>
      </c>
      <c r="F91" s="748">
        <v>35</v>
      </c>
    </row>
    <row r="92" spans="1:6" x14ac:dyDescent="0.2">
      <c r="A92" s="1066" t="s">
        <v>808</v>
      </c>
      <c r="B92" s="1067"/>
      <c r="C92" s="1067"/>
      <c r="D92" s="1067"/>
      <c r="E92" s="1067"/>
      <c r="F92" s="1068"/>
    </row>
    <row r="93" spans="1:6" ht="45" customHeight="1" x14ac:dyDescent="0.2">
      <c r="A93" s="826" t="s">
        <v>809</v>
      </c>
      <c r="B93" s="826"/>
      <c r="C93" s="826"/>
      <c r="D93" s="211" t="s">
        <v>811</v>
      </c>
      <c r="E93" s="748" t="s">
        <v>875</v>
      </c>
      <c r="F93" s="748" t="s">
        <v>875</v>
      </c>
    </row>
    <row r="94" spans="1:6" ht="33.75" x14ac:dyDescent="0.2">
      <c r="A94" s="826"/>
      <c r="B94" s="826"/>
      <c r="C94" s="826"/>
      <c r="D94" s="211" t="s">
        <v>812</v>
      </c>
      <c r="E94" s="748">
        <v>535</v>
      </c>
      <c r="F94" s="748">
        <v>579</v>
      </c>
    </row>
    <row r="95" spans="1:6" ht="65.25" customHeight="1" x14ac:dyDescent="0.2">
      <c r="A95" s="826" t="s">
        <v>810</v>
      </c>
      <c r="B95" s="826"/>
      <c r="C95" s="826"/>
      <c r="D95" s="211" t="s">
        <v>813</v>
      </c>
      <c r="E95" s="748">
        <v>825</v>
      </c>
      <c r="F95" s="748">
        <v>844</v>
      </c>
    </row>
    <row r="96" spans="1:6" ht="45" customHeight="1" x14ac:dyDescent="0.2">
      <c r="A96" s="826"/>
      <c r="B96" s="826"/>
      <c r="C96" s="826"/>
      <c r="D96" s="211" t="s">
        <v>814</v>
      </c>
      <c r="E96" s="244">
        <v>0.26</v>
      </c>
      <c r="F96" s="244">
        <v>0.25</v>
      </c>
    </row>
    <row r="97" spans="1:6" x14ac:dyDescent="0.2">
      <c r="A97" s="1066" t="s">
        <v>815</v>
      </c>
      <c r="B97" s="1067"/>
      <c r="C97" s="1067"/>
      <c r="D97" s="1067"/>
      <c r="E97" s="1067"/>
      <c r="F97" s="1068"/>
    </row>
    <row r="98" spans="1:6" ht="33.75" x14ac:dyDescent="0.2">
      <c r="A98" s="826" t="s">
        <v>809</v>
      </c>
      <c r="B98" s="826"/>
      <c r="C98" s="826"/>
      <c r="D98" s="211" t="s">
        <v>816</v>
      </c>
      <c r="E98" s="748">
        <v>535</v>
      </c>
      <c r="F98" s="748">
        <v>579</v>
      </c>
    </row>
    <row r="99" spans="1:6" ht="33" customHeight="1" x14ac:dyDescent="0.2">
      <c r="A99" s="826"/>
      <c r="B99" s="826"/>
      <c r="C99" s="826"/>
      <c r="D99" s="211" t="s">
        <v>817</v>
      </c>
      <c r="E99" s="748">
        <v>400</v>
      </c>
      <c r="F99" s="748">
        <v>431</v>
      </c>
    </row>
    <row r="100" spans="1:6" ht="21.75" customHeight="1" x14ac:dyDescent="0.2">
      <c r="A100" s="1066" t="s">
        <v>818</v>
      </c>
      <c r="B100" s="1067"/>
      <c r="C100" s="1067"/>
      <c r="D100" s="1067"/>
      <c r="E100" s="1067"/>
      <c r="F100" s="1068"/>
    </row>
    <row r="101" spans="1:6" ht="77.25" customHeight="1" x14ac:dyDescent="0.2">
      <c r="A101" s="857" t="s">
        <v>819</v>
      </c>
      <c r="B101" s="1030"/>
      <c r="C101" s="858"/>
      <c r="D101" s="211" t="s">
        <v>820</v>
      </c>
      <c r="E101" s="44">
        <v>30</v>
      </c>
      <c r="F101" s="44">
        <v>35</v>
      </c>
    </row>
    <row r="102" spans="1:6" x14ac:dyDescent="0.2">
      <c r="A102" s="1066" t="s">
        <v>821</v>
      </c>
      <c r="B102" s="1067"/>
      <c r="C102" s="1067"/>
      <c r="D102" s="1067"/>
      <c r="E102" s="1067"/>
      <c r="F102" s="1068"/>
    </row>
    <row r="103" spans="1:6" ht="33.75" x14ac:dyDescent="0.2">
      <c r="A103" s="820" t="s">
        <v>806</v>
      </c>
      <c r="B103" s="821"/>
      <c r="C103" s="822"/>
      <c r="D103" s="211" t="s">
        <v>822</v>
      </c>
      <c r="E103" s="748">
        <v>160</v>
      </c>
      <c r="F103" s="748">
        <v>151</v>
      </c>
    </row>
    <row r="104" spans="1:6" ht="48" customHeight="1" x14ac:dyDescent="0.2">
      <c r="A104" s="859"/>
      <c r="B104" s="976"/>
      <c r="C104" s="860"/>
      <c r="D104" s="211" t="s">
        <v>823</v>
      </c>
      <c r="E104" s="748">
        <v>810</v>
      </c>
      <c r="F104" s="748">
        <v>810</v>
      </c>
    </row>
    <row r="105" spans="1:6" ht="48.75" customHeight="1" x14ac:dyDescent="0.2">
      <c r="A105" s="859"/>
      <c r="B105" s="976"/>
      <c r="C105" s="860"/>
      <c r="D105" s="211" t="s">
        <v>824</v>
      </c>
      <c r="E105" s="748">
        <v>80</v>
      </c>
      <c r="F105" s="748">
        <v>72</v>
      </c>
    </row>
    <row r="106" spans="1:6" ht="60.75" customHeight="1" x14ac:dyDescent="0.2">
      <c r="A106" s="823"/>
      <c r="B106" s="824"/>
      <c r="C106" s="825"/>
      <c r="D106" s="211" t="s">
        <v>825</v>
      </c>
      <c r="E106" s="748">
        <v>175</v>
      </c>
      <c r="F106" s="748">
        <v>175</v>
      </c>
    </row>
    <row r="107" spans="1:6" x14ac:dyDescent="0.2">
      <c r="A107" s="437"/>
      <c r="B107" s="437"/>
      <c r="C107" s="437"/>
      <c r="D107" s="581"/>
      <c r="E107" s="217"/>
      <c r="F107" s="217"/>
    </row>
    <row r="108" spans="1:6" x14ac:dyDescent="0.2">
      <c r="A108" s="6" t="s">
        <v>16</v>
      </c>
      <c r="E108" s="20"/>
      <c r="F108" s="20"/>
    </row>
    <row r="109" spans="1:6" ht="26.25" customHeight="1" x14ac:dyDescent="0.2">
      <c r="A109" s="872" t="s">
        <v>17</v>
      </c>
      <c r="B109" s="1069" t="s">
        <v>1104</v>
      </c>
      <c r="C109" s="1070"/>
      <c r="D109" s="1070"/>
      <c r="E109" s="1070"/>
      <c r="F109" s="1071"/>
    </row>
    <row r="110" spans="1:6" ht="41.25" customHeight="1" x14ac:dyDescent="0.2">
      <c r="A110" s="873"/>
      <c r="B110" s="1072"/>
      <c r="C110" s="1073"/>
      <c r="D110" s="1073"/>
      <c r="E110" s="1073"/>
      <c r="F110" s="1074"/>
    </row>
    <row r="111" spans="1:6" ht="88.5" customHeight="1" x14ac:dyDescent="0.2">
      <c r="A111" s="1078"/>
      <c r="B111" s="1075"/>
      <c r="C111" s="1076"/>
      <c r="D111" s="1076"/>
      <c r="E111" s="1076"/>
      <c r="F111" s="1077"/>
    </row>
    <row r="113" spans="1:6" ht="24" x14ac:dyDescent="0.2">
      <c r="A113" s="99" t="s">
        <v>29</v>
      </c>
      <c r="B113" s="972"/>
      <c r="C113" s="972"/>
      <c r="D113" s="972"/>
      <c r="E113" s="972"/>
      <c r="F113" s="972"/>
    </row>
  </sheetData>
  <mergeCells count="57">
    <mergeCell ref="B50:B51"/>
    <mergeCell ref="A62:A63"/>
    <mergeCell ref="A41:A45"/>
    <mergeCell ref="A64:A65"/>
    <mergeCell ref="A46:A48"/>
    <mergeCell ref="B46:B48"/>
    <mergeCell ref="A59:A61"/>
    <mergeCell ref="B59:B61"/>
    <mergeCell ref="A57:A58"/>
    <mergeCell ref="B57:B58"/>
    <mergeCell ref="A21:B21"/>
    <mergeCell ref="A22:A27"/>
    <mergeCell ref="B22:B27"/>
    <mergeCell ref="A28:A33"/>
    <mergeCell ref="B28:B33"/>
    <mergeCell ref="A97:F97"/>
    <mergeCell ref="A92:F92"/>
    <mergeCell ref="A93:C94"/>
    <mergeCell ref="A95:C96"/>
    <mergeCell ref="A72:A74"/>
    <mergeCell ref="B72:B74"/>
    <mergeCell ref="A85:C85"/>
    <mergeCell ref="A86:C86"/>
    <mergeCell ref="A88:C91"/>
    <mergeCell ref="A87:F87"/>
    <mergeCell ref="B113:F113"/>
    <mergeCell ref="A98:C99"/>
    <mergeCell ref="A100:F100"/>
    <mergeCell ref="A101:C101"/>
    <mergeCell ref="A102:F102"/>
    <mergeCell ref="B109:F111"/>
    <mergeCell ref="A109:A111"/>
    <mergeCell ref="A103:C106"/>
    <mergeCell ref="C14:D14"/>
    <mergeCell ref="C16:F16"/>
    <mergeCell ref="C17:F17"/>
    <mergeCell ref="C8:F8"/>
    <mergeCell ref="C9:F9"/>
    <mergeCell ref="C11:D11"/>
    <mergeCell ref="C12:D12"/>
    <mergeCell ref="C13:D13"/>
    <mergeCell ref="A34:A36"/>
    <mergeCell ref="B34:B36"/>
    <mergeCell ref="A49:A51"/>
    <mergeCell ref="B75:B77"/>
    <mergeCell ref="A75:A77"/>
    <mergeCell ref="A37:A39"/>
    <mergeCell ref="B37:B39"/>
    <mergeCell ref="B52:B54"/>
    <mergeCell ref="B62:B63"/>
    <mergeCell ref="A66:A68"/>
    <mergeCell ref="B66:B68"/>
    <mergeCell ref="B64:B65"/>
    <mergeCell ref="B41:B45"/>
    <mergeCell ref="A52:A54"/>
    <mergeCell ref="A69:A71"/>
    <mergeCell ref="B69:B71"/>
  </mergeCells>
  <pageMargins left="0.7" right="0.7" top="0.75" bottom="0.75" header="0.3" footer="0.3"/>
  <pageSetup paperSize="9" scale="88"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pageSetUpPr fitToPage="1"/>
  </sheetPr>
  <dimension ref="A1:H45"/>
  <sheetViews>
    <sheetView showGridLines="0" workbookViewId="0">
      <selection activeCell="F36" sqref="F36"/>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592</v>
      </c>
      <c r="E4" s="51"/>
      <c r="F4" s="52"/>
    </row>
    <row r="5" spans="1:8" ht="13.5" thickBot="1" x14ac:dyDescent="0.25">
      <c r="A5" s="73" t="s">
        <v>642</v>
      </c>
      <c r="B5" s="3"/>
      <c r="C5" s="42" t="s">
        <v>591</v>
      </c>
      <c r="D5" s="36" t="s">
        <v>593</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313.45100000000002</v>
      </c>
      <c r="D12" s="828"/>
      <c r="E12" s="3"/>
      <c r="F12" s="3"/>
    </row>
    <row r="13" spans="1:8" ht="13.5" thickBot="1" x14ac:dyDescent="0.25">
      <c r="A13" s="15" t="s">
        <v>20</v>
      </c>
      <c r="B13" s="3"/>
      <c r="C13" s="827">
        <v>347.96100000000001</v>
      </c>
      <c r="D13" s="828"/>
      <c r="E13" s="3"/>
      <c r="F13" s="3"/>
    </row>
    <row r="14" spans="1:8" ht="13.5" thickBot="1" x14ac:dyDescent="0.25">
      <c r="A14" s="16" t="s">
        <v>1</v>
      </c>
      <c r="B14" s="3"/>
      <c r="C14" s="827">
        <v>308.04500000000002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1122</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f>31350+173150</f>
        <v>204500</v>
      </c>
      <c r="F22" s="55">
        <f>31337.16+172986.53</f>
        <v>204323.69</v>
      </c>
    </row>
    <row r="23" spans="1:8" ht="13.5" thickBot="1" x14ac:dyDescent="0.25">
      <c r="A23" s="23" t="s">
        <v>11</v>
      </c>
      <c r="B23" s="24"/>
      <c r="C23" s="24"/>
      <c r="D23" s="24"/>
      <c r="E23" s="61">
        <f>SUM(E22:E22)</f>
        <v>204500</v>
      </c>
      <c r="F23" s="61">
        <f>SUM(F22:F22)</f>
        <v>204323.69</v>
      </c>
    </row>
    <row r="24" spans="1:8" x14ac:dyDescent="0.2">
      <c r="A24" s="488"/>
      <c r="B24" s="408">
        <v>711</v>
      </c>
      <c r="C24" s="408"/>
      <c r="D24" s="408" t="s">
        <v>878</v>
      </c>
      <c r="E24" s="489">
        <v>6432</v>
      </c>
      <c r="F24" s="490">
        <v>6432</v>
      </c>
    </row>
    <row r="25" spans="1:8" x14ac:dyDescent="0.2">
      <c r="A25" s="249"/>
      <c r="B25" s="239">
        <v>719</v>
      </c>
      <c r="C25" s="239"/>
      <c r="D25" s="239" t="s">
        <v>361</v>
      </c>
      <c r="E25" s="806">
        <v>0</v>
      </c>
      <c r="F25" s="254">
        <v>65.58</v>
      </c>
    </row>
    <row r="26" spans="1:8" x14ac:dyDescent="0.2">
      <c r="A26" s="249"/>
      <c r="B26" s="239">
        <v>716</v>
      </c>
      <c r="C26" s="239"/>
      <c r="D26" s="239" t="s">
        <v>239</v>
      </c>
      <c r="E26" s="254">
        <v>120129</v>
      </c>
      <c r="F26" s="254">
        <v>83229.600000000006</v>
      </c>
    </row>
    <row r="27" spans="1:8" ht="13.5" thickBot="1" x14ac:dyDescent="0.25">
      <c r="A27" s="250"/>
      <c r="B27" s="279">
        <v>717002</v>
      </c>
      <c r="C27" s="237"/>
      <c r="D27" s="237" t="s">
        <v>152</v>
      </c>
      <c r="E27" s="236">
        <v>16900</v>
      </c>
      <c r="F27" s="236">
        <v>13994.54</v>
      </c>
    </row>
    <row r="28" spans="1:8" ht="13.5" thickBot="1" x14ac:dyDescent="0.25">
      <c r="A28" s="23" t="s">
        <v>12</v>
      </c>
      <c r="B28" s="251"/>
      <c r="C28" s="24"/>
      <c r="D28" s="24"/>
      <c r="E28" s="60">
        <f>SUM(E26:E27)</f>
        <v>137029</v>
      </c>
      <c r="F28" s="60">
        <f>SUM(F24:F27)</f>
        <v>103721.72</v>
      </c>
    </row>
    <row r="29" spans="1:8" ht="13.5" thickBot="1" x14ac:dyDescent="0.25">
      <c r="A29" s="26" t="s">
        <v>13</v>
      </c>
      <c r="B29" s="24"/>
      <c r="C29" s="24"/>
      <c r="D29" s="24"/>
      <c r="E29" s="58">
        <f>E28+E23</f>
        <v>341529</v>
      </c>
      <c r="F29" s="58">
        <f>F28+F23</f>
        <v>308045.41000000003</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43" t="s">
        <v>22</v>
      </c>
      <c r="B34" s="843"/>
      <c r="C34" s="843"/>
      <c r="D34" s="174" t="s">
        <v>15</v>
      </c>
      <c r="E34" s="175" t="s">
        <v>900</v>
      </c>
      <c r="F34" s="175" t="s">
        <v>1008</v>
      </c>
    </row>
    <row r="35" spans="1:8" ht="41.25" customHeight="1" x14ac:dyDescent="0.2">
      <c r="A35" s="857" t="s">
        <v>237</v>
      </c>
      <c r="B35" s="1030"/>
      <c r="C35" s="858"/>
      <c r="D35" s="63" t="s">
        <v>238</v>
      </c>
      <c r="E35" s="591" t="s">
        <v>1193</v>
      </c>
      <c r="F35" s="591" t="s">
        <v>1195</v>
      </c>
    </row>
    <row r="36" spans="1:8" ht="12" customHeight="1" x14ac:dyDescent="0.2">
      <c r="A36" s="6" t="s">
        <v>16</v>
      </c>
      <c r="E36" s="20"/>
      <c r="F36" s="20"/>
    </row>
    <row r="37" spans="1:8" ht="69.75" customHeight="1" x14ac:dyDescent="0.2">
      <c r="A37" s="1082" t="s">
        <v>17</v>
      </c>
      <c r="B37" s="1083" t="s">
        <v>1194</v>
      </c>
      <c r="C37" s="1084"/>
      <c r="D37" s="1084"/>
      <c r="E37" s="1084"/>
      <c r="F37" s="1085"/>
      <c r="G37" s="19"/>
      <c r="H37" s="19"/>
    </row>
    <row r="38" spans="1:8" ht="52.5" customHeight="1" x14ac:dyDescent="0.2">
      <c r="A38" s="874"/>
      <c r="B38" s="1086" t="s">
        <v>926</v>
      </c>
      <c r="C38" s="1087"/>
      <c r="D38" s="1087"/>
      <c r="E38" s="1087"/>
      <c r="F38" s="1088"/>
    </row>
    <row r="39" spans="1:8" ht="30.75" customHeight="1" x14ac:dyDescent="0.2">
      <c r="A39" s="874"/>
      <c r="B39" s="1086" t="s">
        <v>927</v>
      </c>
      <c r="C39" s="1087"/>
      <c r="D39" s="1087"/>
      <c r="E39" s="1087"/>
      <c r="F39" s="1088"/>
    </row>
    <row r="40" spans="1:8" ht="26.25" customHeight="1" x14ac:dyDescent="0.2">
      <c r="A40" s="874"/>
      <c r="B40" s="1086" t="s">
        <v>928</v>
      </c>
      <c r="C40" s="1087"/>
      <c r="D40" s="1087"/>
      <c r="E40" s="1087"/>
      <c r="F40" s="1088"/>
    </row>
    <row r="41" spans="1:8" ht="24.75" customHeight="1" x14ac:dyDescent="0.2">
      <c r="A41" s="874"/>
      <c r="B41" s="1086" t="s">
        <v>929</v>
      </c>
      <c r="C41" s="1087"/>
      <c r="D41" s="1087"/>
      <c r="E41" s="1087"/>
      <c r="F41" s="1088"/>
    </row>
    <row r="42" spans="1:8" ht="24" customHeight="1" x14ac:dyDescent="0.2">
      <c r="A42" s="874"/>
      <c r="B42" s="1086" t="s">
        <v>930</v>
      </c>
      <c r="C42" s="1087"/>
      <c r="D42" s="1087"/>
      <c r="E42" s="1087"/>
      <c r="F42" s="1088"/>
    </row>
    <row r="43" spans="1:8" s="7" customFormat="1" ht="27" customHeight="1" x14ac:dyDescent="0.2">
      <c r="A43" s="875"/>
      <c r="B43" s="1086" t="s">
        <v>931</v>
      </c>
      <c r="C43" s="1087"/>
      <c r="D43" s="1087"/>
      <c r="E43" s="1087"/>
      <c r="F43" s="1088"/>
    </row>
    <row r="45" spans="1:8" ht="24" customHeight="1" x14ac:dyDescent="0.2">
      <c r="A45" s="99" t="s">
        <v>29</v>
      </c>
      <c r="B45" s="972"/>
      <c r="C45" s="972"/>
      <c r="D45" s="972"/>
      <c r="E45" s="972"/>
      <c r="F45" s="972"/>
    </row>
  </sheetData>
  <mergeCells count="19">
    <mergeCell ref="A37:A43"/>
    <mergeCell ref="B45:F45"/>
    <mergeCell ref="C16:F16"/>
    <mergeCell ref="C17:F17"/>
    <mergeCell ref="A34:C34"/>
    <mergeCell ref="A35:C35"/>
    <mergeCell ref="B37:F37"/>
    <mergeCell ref="B38:F38"/>
    <mergeCell ref="B39:F39"/>
    <mergeCell ref="B42:F42"/>
    <mergeCell ref="B43:F43"/>
    <mergeCell ref="B40:F40"/>
    <mergeCell ref="B41:F41"/>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pageSetUpPr fitToPage="1"/>
  </sheetPr>
  <dimension ref="A1:H37"/>
  <sheetViews>
    <sheetView showGridLines="0" workbookViewId="0">
      <selection activeCell="E32" sqref="E32:F32"/>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592</v>
      </c>
      <c r="E4" s="51"/>
      <c r="F4" s="52"/>
    </row>
    <row r="5" spans="1:8" ht="13.5" thickBot="1" x14ac:dyDescent="0.25">
      <c r="A5" s="73" t="s">
        <v>642</v>
      </c>
      <c r="B5" s="3"/>
      <c r="C5" s="42" t="s">
        <v>678</v>
      </c>
      <c r="D5" s="36" t="s">
        <v>679</v>
      </c>
      <c r="E5" s="37"/>
      <c r="F5" s="38"/>
    </row>
    <row r="6" spans="1:8" ht="13.5" thickBot="1" x14ac:dyDescent="0.25">
      <c r="A6" s="4"/>
      <c r="B6" s="3"/>
      <c r="C6" s="3"/>
      <c r="D6" s="3"/>
      <c r="E6" s="3"/>
      <c r="F6" s="3"/>
    </row>
    <row r="7" spans="1:8" ht="13.5" thickBot="1" x14ac:dyDescent="0.25">
      <c r="A7" s="15" t="s">
        <v>21</v>
      </c>
      <c r="B7" s="3"/>
      <c r="C7" s="9" t="s">
        <v>682</v>
      </c>
      <c r="D7" s="8"/>
      <c r="E7" s="8"/>
      <c r="F7" s="53"/>
    </row>
    <row r="8" spans="1:8" ht="13.5" thickBot="1" x14ac:dyDescent="0.25">
      <c r="A8" s="16" t="s">
        <v>42</v>
      </c>
      <c r="B8" s="3"/>
      <c r="C8" s="829" t="s">
        <v>680</v>
      </c>
      <c r="D8" s="830"/>
      <c r="E8" s="830"/>
      <c r="F8" s="834"/>
    </row>
    <row r="9" spans="1:8" ht="13.5" thickBot="1" x14ac:dyDescent="0.25">
      <c r="A9" s="16" t="s">
        <v>26</v>
      </c>
      <c r="B9" s="3"/>
      <c r="C9" s="829" t="s">
        <v>681</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9">
        <v>112.88</v>
      </c>
      <c r="D12" s="834"/>
      <c r="E12" s="3"/>
      <c r="F12" s="3"/>
    </row>
    <row r="13" spans="1:8" ht="13.5" thickBot="1" x14ac:dyDescent="0.25">
      <c r="A13" s="15" t="s">
        <v>20</v>
      </c>
      <c r="B13" s="3"/>
      <c r="C13" s="827">
        <v>126.28</v>
      </c>
      <c r="D13" s="828"/>
      <c r="E13" s="3"/>
      <c r="F13" s="3"/>
    </row>
    <row r="14" spans="1:8" ht="13.5" thickBot="1" x14ac:dyDescent="0.25">
      <c r="A14" s="16" t="s">
        <v>1</v>
      </c>
      <c r="B14" s="3"/>
      <c r="C14" s="827">
        <v>129.43</v>
      </c>
      <c r="D14" s="828"/>
      <c r="E14" s="3"/>
      <c r="F14" s="3"/>
    </row>
    <row r="15" spans="1:8" ht="3" customHeight="1" thickBot="1" x14ac:dyDescent="0.25">
      <c r="A15" s="10"/>
      <c r="B15" s="3"/>
      <c r="C15" s="12"/>
      <c r="D15" s="12"/>
      <c r="E15" s="11"/>
      <c r="F15" s="11"/>
    </row>
    <row r="16" spans="1:8" ht="13.5" thickBot="1" x14ac:dyDescent="0.25">
      <c r="A16" s="15" t="s">
        <v>18</v>
      </c>
      <c r="B16" s="11"/>
      <c r="C16" s="829" t="s">
        <v>1090</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630</v>
      </c>
      <c r="C22" s="137"/>
      <c r="D22" s="22" t="s">
        <v>55</v>
      </c>
      <c r="E22" s="55">
        <v>200</v>
      </c>
      <c r="F22" s="55">
        <v>163.56</v>
      </c>
    </row>
    <row r="23" spans="1:8" ht="13.5" thickBot="1" x14ac:dyDescent="0.25">
      <c r="A23" s="22"/>
      <c r="B23" s="62">
        <v>640</v>
      </c>
      <c r="C23" s="32"/>
      <c r="D23" s="22" t="s">
        <v>66</v>
      </c>
      <c r="E23" s="55">
        <v>117680</v>
      </c>
      <c r="F23" s="55">
        <v>120867.25</v>
      </c>
    </row>
    <row r="24" spans="1:8" ht="13.5" thickBot="1" x14ac:dyDescent="0.25">
      <c r="A24" s="23" t="s">
        <v>11</v>
      </c>
      <c r="B24" s="24"/>
      <c r="C24" s="24"/>
      <c r="D24" s="24"/>
      <c r="E24" s="61">
        <f>SUM(E22:E23)</f>
        <v>117880</v>
      </c>
      <c r="F24" s="61">
        <f>SUM(F22:F23)</f>
        <v>121030.81</v>
      </c>
    </row>
    <row r="25" spans="1:8" ht="13.5" thickBot="1" x14ac:dyDescent="0.25">
      <c r="A25" s="488"/>
      <c r="B25" s="408">
        <v>721</v>
      </c>
      <c r="C25" s="408"/>
      <c r="D25" s="408" t="s">
        <v>386</v>
      </c>
      <c r="E25" s="489">
        <v>8400</v>
      </c>
      <c r="F25" s="490">
        <v>8400</v>
      </c>
    </row>
    <row r="26" spans="1:8" ht="13.5" thickBot="1" x14ac:dyDescent="0.25">
      <c r="A26" s="23" t="s">
        <v>12</v>
      </c>
      <c r="B26" s="251"/>
      <c r="C26" s="24"/>
      <c r="D26" s="24"/>
      <c r="E26" s="60">
        <v>8400</v>
      </c>
      <c r="F26" s="60">
        <v>8400</v>
      </c>
    </row>
    <row r="27" spans="1:8" ht="13.5" thickBot="1" x14ac:dyDescent="0.25">
      <c r="A27" s="26" t="s">
        <v>13</v>
      </c>
      <c r="B27" s="24"/>
      <c r="C27" s="24"/>
      <c r="D27" s="24"/>
      <c r="E27" s="58">
        <f>E26+E24</f>
        <v>126280</v>
      </c>
      <c r="F27" s="58">
        <f>F26+F24</f>
        <v>129430.81</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43" t="s">
        <v>22</v>
      </c>
      <c r="B32" s="843"/>
      <c r="C32" s="843"/>
      <c r="D32" s="174" t="s">
        <v>15</v>
      </c>
      <c r="E32" s="175" t="s">
        <v>900</v>
      </c>
      <c r="F32" s="175" t="s">
        <v>1008</v>
      </c>
    </row>
    <row r="33" spans="1:8" ht="41.25" customHeight="1" x14ac:dyDescent="0.2">
      <c r="A33" s="857" t="s">
        <v>683</v>
      </c>
      <c r="B33" s="1030"/>
      <c r="C33" s="858"/>
      <c r="D33" s="63" t="s">
        <v>684</v>
      </c>
      <c r="E33" s="591" t="s">
        <v>375</v>
      </c>
      <c r="F33" s="591" t="s">
        <v>375</v>
      </c>
    </row>
    <row r="34" spans="1:8" ht="12" customHeight="1" x14ac:dyDescent="0.2">
      <c r="A34" s="6" t="s">
        <v>16</v>
      </c>
      <c r="E34" s="20"/>
      <c r="F34" s="20"/>
    </row>
    <row r="35" spans="1:8" ht="109.5" customHeight="1" x14ac:dyDescent="0.2">
      <c r="A35" s="255" t="s">
        <v>17</v>
      </c>
      <c r="B35" s="1089" t="s">
        <v>1119</v>
      </c>
      <c r="C35" s="1089"/>
      <c r="D35" s="1089"/>
      <c r="E35" s="1089"/>
      <c r="F35" s="1089"/>
      <c r="G35" s="19"/>
      <c r="H35" s="19"/>
    </row>
    <row r="37" spans="1:8" ht="24" x14ac:dyDescent="0.2">
      <c r="A37" s="99" t="s">
        <v>29</v>
      </c>
      <c r="B37" s="985"/>
      <c r="C37" s="985"/>
      <c r="D37" s="985"/>
      <c r="E37" s="985"/>
      <c r="F37" s="985"/>
    </row>
  </sheetData>
  <mergeCells count="12">
    <mergeCell ref="C8:F8"/>
    <mergeCell ref="C9:F9"/>
    <mergeCell ref="C11:D11"/>
    <mergeCell ref="C12:D12"/>
    <mergeCell ref="C13:D13"/>
    <mergeCell ref="C14:D14"/>
    <mergeCell ref="B37:F37"/>
    <mergeCell ref="C16:F16"/>
    <mergeCell ref="C17:F17"/>
    <mergeCell ref="A32:C32"/>
    <mergeCell ref="A33:C33"/>
    <mergeCell ref="B35:F35"/>
  </mergeCells>
  <pageMargins left="0.7" right="0.7" top="0.75" bottom="0.75" header="0.3" footer="0.3"/>
  <pageSetup paperSize="9" scale="89" fitToHeight="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pageSetUpPr fitToPage="1"/>
  </sheetPr>
  <dimension ref="A1:H37"/>
  <sheetViews>
    <sheetView showGridLines="0" workbookViewId="0">
      <selection activeCell="F36" sqref="F36"/>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7</v>
      </c>
      <c r="D4" s="50" t="s">
        <v>592</v>
      </c>
      <c r="E4" s="51"/>
      <c r="F4" s="52"/>
    </row>
    <row r="5" spans="1:8" ht="13.5" thickBot="1" x14ac:dyDescent="0.25">
      <c r="A5" s="73" t="s">
        <v>642</v>
      </c>
      <c r="B5" s="3"/>
      <c r="C5" s="42" t="s">
        <v>685</v>
      </c>
      <c r="D5" s="36" t="s">
        <v>686</v>
      </c>
      <c r="E5" s="37"/>
      <c r="F5" s="38"/>
    </row>
    <row r="6" spans="1:8" ht="13.5" thickBot="1" x14ac:dyDescent="0.25">
      <c r="A6" s="4"/>
      <c r="B6" s="3"/>
      <c r="C6" s="3"/>
      <c r="D6" s="3"/>
      <c r="E6" s="3"/>
      <c r="F6" s="3"/>
    </row>
    <row r="7" spans="1:8" ht="13.5" thickBot="1" x14ac:dyDescent="0.25">
      <c r="A7" s="15" t="s">
        <v>21</v>
      </c>
      <c r="B7" s="3"/>
      <c r="C7" s="9" t="s">
        <v>682</v>
      </c>
      <c r="D7" s="8"/>
      <c r="E7" s="8"/>
      <c r="F7" s="53"/>
    </row>
    <row r="8" spans="1:8" ht="13.5" thickBot="1" x14ac:dyDescent="0.25">
      <c r="A8" s="16" t="s">
        <v>42</v>
      </c>
      <c r="B8" s="3"/>
      <c r="C8" s="829" t="s">
        <v>680</v>
      </c>
      <c r="D8" s="830"/>
      <c r="E8" s="830"/>
      <c r="F8" s="834"/>
    </row>
    <row r="9" spans="1:8" ht="13.5" thickBot="1" x14ac:dyDescent="0.25">
      <c r="A9" s="16" t="s">
        <v>26</v>
      </c>
      <c r="B9" s="3"/>
      <c r="C9" s="829" t="s">
        <v>681</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127.87</v>
      </c>
      <c r="D12" s="828"/>
      <c r="E12" s="3"/>
      <c r="F12" s="3"/>
    </row>
    <row r="13" spans="1:8" ht="13.5" thickBot="1" x14ac:dyDescent="0.25">
      <c r="A13" s="15" t="s">
        <v>20</v>
      </c>
      <c r="B13" s="3"/>
      <c r="C13" s="827">
        <v>128.87</v>
      </c>
      <c r="D13" s="828"/>
      <c r="E13" s="3"/>
      <c r="F13" s="3"/>
    </row>
    <row r="14" spans="1:8" ht="13.5" thickBot="1" x14ac:dyDescent="0.25">
      <c r="A14" s="16" t="s">
        <v>1</v>
      </c>
      <c r="B14" s="3"/>
      <c r="C14" s="827">
        <v>128.87</v>
      </c>
      <c r="D14" s="828"/>
      <c r="E14" s="3"/>
      <c r="F14" s="3"/>
    </row>
    <row r="15" spans="1:8" ht="3" customHeight="1" thickBot="1" x14ac:dyDescent="0.25">
      <c r="A15" s="10"/>
      <c r="B15" s="3"/>
      <c r="C15" s="12"/>
      <c r="D15" s="12"/>
      <c r="E15" s="11"/>
      <c r="F15" s="11"/>
    </row>
    <row r="16" spans="1:8" ht="13.5" thickBot="1" x14ac:dyDescent="0.25">
      <c r="A16" s="15" t="s">
        <v>18</v>
      </c>
      <c r="B16" s="11"/>
      <c r="C16" s="829" t="s">
        <v>1120</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21"/>
      <c r="C22" s="21"/>
      <c r="D22" s="22"/>
      <c r="E22" s="55"/>
      <c r="F22" s="55"/>
    </row>
    <row r="23" spans="1:8" ht="13.5" thickBot="1" x14ac:dyDescent="0.25">
      <c r="A23" s="22"/>
      <c r="B23" s="62">
        <v>640</v>
      </c>
      <c r="C23" s="32"/>
      <c r="D23" s="22" t="s">
        <v>66</v>
      </c>
      <c r="E23" s="55">
        <v>128870</v>
      </c>
      <c r="F23" s="55">
        <v>128870</v>
      </c>
    </row>
    <row r="24" spans="1:8" ht="13.5" thickBot="1" x14ac:dyDescent="0.25">
      <c r="A24" s="23" t="s">
        <v>11</v>
      </c>
      <c r="B24" s="24"/>
      <c r="C24" s="24"/>
      <c r="D24" s="24"/>
      <c r="E24" s="61">
        <f>SUM(E22:E23)</f>
        <v>128870</v>
      </c>
      <c r="F24" s="61">
        <f>SUM(F22:F23)</f>
        <v>128870</v>
      </c>
    </row>
    <row r="25" spans="1:8" ht="13.5" thickBot="1" x14ac:dyDescent="0.25">
      <c r="A25" s="488"/>
      <c r="B25" s="408"/>
      <c r="C25" s="408"/>
      <c r="D25" s="408"/>
      <c r="E25" s="489"/>
      <c r="F25" s="490"/>
    </row>
    <row r="26" spans="1:8" ht="13.5" thickBot="1" x14ac:dyDescent="0.25">
      <c r="A26" s="23" t="s">
        <v>12</v>
      </c>
      <c r="B26" s="251"/>
      <c r="C26" s="24"/>
      <c r="D26" s="24"/>
      <c r="E26" s="60">
        <f>E25</f>
        <v>0</v>
      </c>
      <c r="F26" s="60">
        <f>F25</f>
        <v>0</v>
      </c>
    </row>
    <row r="27" spans="1:8" ht="13.5" thickBot="1" x14ac:dyDescent="0.25">
      <c r="A27" s="26" t="s">
        <v>13</v>
      </c>
      <c r="B27" s="24"/>
      <c r="C27" s="24"/>
      <c r="D27" s="24"/>
      <c r="E27" s="58">
        <f>E26+E24</f>
        <v>128870</v>
      </c>
      <c r="F27" s="58">
        <f>F26+F24</f>
        <v>128870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43" t="s">
        <v>22</v>
      </c>
      <c r="B32" s="843"/>
      <c r="C32" s="843"/>
      <c r="D32" s="174" t="s">
        <v>15</v>
      </c>
      <c r="E32" s="802" t="s">
        <v>900</v>
      </c>
      <c r="F32" s="802" t="s">
        <v>1008</v>
      </c>
    </row>
    <row r="33" spans="1:8" ht="41.25" customHeight="1" x14ac:dyDescent="0.2">
      <c r="A33" s="857" t="s">
        <v>683</v>
      </c>
      <c r="B33" s="1030"/>
      <c r="C33" s="858"/>
      <c r="D33" s="63" t="s">
        <v>684</v>
      </c>
      <c r="E33" s="591" t="s">
        <v>375</v>
      </c>
      <c r="F33" s="591" t="s">
        <v>375</v>
      </c>
    </row>
    <row r="34" spans="1:8" ht="12" customHeight="1" x14ac:dyDescent="0.2">
      <c r="A34" s="6" t="s">
        <v>16</v>
      </c>
      <c r="E34" s="20"/>
      <c r="F34" s="20"/>
    </row>
    <row r="35" spans="1:8" ht="103.5" customHeight="1" x14ac:dyDescent="0.2">
      <c r="A35" s="255" t="s">
        <v>17</v>
      </c>
      <c r="B35" s="1089" t="s">
        <v>1121</v>
      </c>
      <c r="C35" s="1089"/>
      <c r="D35" s="1089"/>
      <c r="E35" s="1089"/>
      <c r="F35" s="1089"/>
      <c r="G35" s="19"/>
      <c r="H35" s="19"/>
    </row>
    <row r="37" spans="1:8" ht="24" x14ac:dyDescent="0.2">
      <c r="A37" s="99" t="s">
        <v>29</v>
      </c>
      <c r="B37" s="972"/>
      <c r="C37" s="972"/>
      <c r="D37" s="972"/>
      <c r="E37" s="972"/>
      <c r="F37" s="972"/>
    </row>
  </sheetData>
  <mergeCells count="12">
    <mergeCell ref="C8:F8"/>
    <mergeCell ref="C9:F9"/>
    <mergeCell ref="C11:D11"/>
    <mergeCell ref="C12:D12"/>
    <mergeCell ref="C13:D13"/>
    <mergeCell ref="B35:F35"/>
    <mergeCell ref="B37:F37"/>
    <mergeCell ref="C14:D14"/>
    <mergeCell ref="C16:F16"/>
    <mergeCell ref="C17:F17"/>
    <mergeCell ref="A32:C32"/>
    <mergeCell ref="A33:C33"/>
  </mergeCells>
  <pageMargins left="0.7" right="0.7" top="0.75" bottom="0.75" header="0.3" footer="0.3"/>
  <pageSetup paperSize="9" scale="89" fitToHeight="0" orientation="portrait"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I95"/>
  <sheetViews>
    <sheetView workbookViewId="0">
      <selection activeCell="A38" sqref="A38:C38"/>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406</v>
      </c>
      <c r="D5" s="1100" t="s">
        <v>242</v>
      </c>
      <c r="E5" s="1101"/>
      <c r="F5" s="1102"/>
      <c r="G5" s="7"/>
      <c r="H5" s="7"/>
      <c r="I5" s="7"/>
    </row>
    <row r="6" spans="1:9" ht="13.5" thickBot="1" x14ac:dyDescent="0.25">
      <c r="A6" s="15" t="s">
        <v>27</v>
      </c>
      <c r="B6" s="3"/>
      <c r="C6" s="671" t="s">
        <v>410</v>
      </c>
      <c r="D6" s="1100" t="s">
        <v>411</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412</v>
      </c>
      <c r="D8" s="830"/>
      <c r="E8" s="830"/>
      <c r="F8" s="834"/>
      <c r="G8" s="7"/>
      <c r="H8" s="7"/>
      <c r="I8" s="7"/>
    </row>
    <row r="9" spans="1:9" ht="34.5" thickBot="1" x14ac:dyDescent="0.25">
      <c r="A9" s="281" t="s">
        <v>25</v>
      </c>
      <c r="B9" s="3"/>
      <c r="C9" s="953" t="s">
        <v>268</v>
      </c>
      <c r="D9" s="954"/>
      <c r="E9" s="954"/>
      <c r="F9" s="955"/>
      <c r="G9" s="7"/>
      <c r="H9" s="7"/>
      <c r="I9" s="7"/>
    </row>
    <row r="10" spans="1:9" ht="13.5" thickBot="1" x14ac:dyDescent="0.25">
      <c r="A10" s="281" t="s">
        <v>26</v>
      </c>
      <c r="B10" s="3"/>
      <c r="C10" s="829" t="s">
        <v>413</v>
      </c>
      <c r="D10" s="830"/>
      <c r="E10" s="830"/>
      <c r="F10" s="1108"/>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23.25" thickBot="1" x14ac:dyDescent="0.25">
      <c r="A13" s="286" t="s">
        <v>2</v>
      </c>
      <c r="B13" s="3"/>
      <c r="C13" s="1109">
        <v>377.6</v>
      </c>
      <c r="D13" s="1110"/>
      <c r="E13" s="3"/>
      <c r="F13" s="3"/>
      <c r="G13" s="7"/>
      <c r="H13" s="7"/>
      <c r="I13" s="7"/>
    </row>
    <row r="14" spans="1:9" ht="23.25" thickBot="1" x14ac:dyDescent="0.25">
      <c r="A14" s="284" t="s">
        <v>272</v>
      </c>
      <c r="B14" s="3"/>
      <c r="C14" s="1109">
        <v>380.9</v>
      </c>
      <c r="D14" s="1110"/>
      <c r="E14" s="3"/>
      <c r="F14" s="3"/>
      <c r="G14" s="7"/>
      <c r="H14" s="7"/>
      <c r="I14" s="7"/>
    </row>
    <row r="15" spans="1:9" ht="13.5" thickBot="1" x14ac:dyDescent="0.25">
      <c r="A15" s="281" t="s">
        <v>1</v>
      </c>
      <c r="B15" s="3"/>
      <c r="C15" s="1103">
        <v>363.59100000000001</v>
      </c>
      <c r="D15" s="1104"/>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1105" t="s">
        <v>1085</v>
      </c>
      <c r="D17" s="1106"/>
      <c r="E17" s="1106"/>
      <c r="F17" s="1107"/>
      <c r="G17" s="7"/>
      <c r="H17" s="7"/>
      <c r="I17" s="7"/>
    </row>
    <row r="18" spans="1:9" ht="13.5" thickBot="1" x14ac:dyDescent="0.25">
      <c r="A18" s="281" t="s">
        <v>19</v>
      </c>
      <c r="B18" s="3"/>
      <c r="C18" s="1115" t="s">
        <v>1086</v>
      </c>
      <c r="D18" s="1116"/>
      <c r="E18" s="1116"/>
      <c r="F18" s="53"/>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250400</v>
      </c>
      <c r="F23" s="130">
        <v>233239.7</v>
      </c>
      <c r="G23" s="358"/>
      <c r="H23" s="358"/>
      <c r="I23" s="358"/>
    </row>
    <row r="24" spans="1:9" x14ac:dyDescent="0.2">
      <c r="A24" s="136"/>
      <c r="B24" s="176">
        <v>620</v>
      </c>
      <c r="C24" s="87"/>
      <c r="D24" s="176" t="s">
        <v>57</v>
      </c>
      <c r="E24" s="179">
        <v>88044.11</v>
      </c>
      <c r="F24" s="179">
        <v>83093.75</v>
      </c>
      <c r="G24" s="358"/>
      <c r="H24" s="358"/>
      <c r="I24" s="358"/>
    </row>
    <row r="25" spans="1:9" x14ac:dyDescent="0.2">
      <c r="A25" s="22"/>
      <c r="B25" s="260">
        <v>630</v>
      </c>
      <c r="C25" s="260"/>
      <c r="D25" s="260" t="s">
        <v>55</v>
      </c>
      <c r="E25" s="261">
        <v>40178.089999999997</v>
      </c>
      <c r="F25" s="261">
        <v>39431.67</v>
      </c>
      <c r="G25" s="357"/>
      <c r="H25" s="359"/>
      <c r="I25" s="359"/>
    </row>
    <row r="26" spans="1:9" x14ac:dyDescent="0.2">
      <c r="A26" s="22"/>
      <c r="B26" s="260"/>
      <c r="C26" s="260"/>
      <c r="D26" s="260" t="s">
        <v>936</v>
      </c>
      <c r="E26" s="261">
        <v>0</v>
      </c>
      <c r="F26" s="261">
        <v>5240.3999999999996</v>
      </c>
      <c r="G26" s="357"/>
      <c r="H26" s="359"/>
      <c r="I26" s="359"/>
    </row>
    <row r="27" spans="1:9" ht="13.5" thickBot="1" x14ac:dyDescent="0.25">
      <c r="A27" s="250"/>
      <c r="B27" s="263">
        <v>640</v>
      </c>
      <c r="C27" s="263"/>
      <c r="D27" s="263" t="s">
        <v>66</v>
      </c>
      <c r="E27" s="264">
        <f>132.8+2145</f>
        <v>2277.8000000000002</v>
      </c>
      <c r="F27" s="264">
        <f>132.8+2453.4</f>
        <v>2586.2000000000003</v>
      </c>
      <c r="G27" s="360"/>
      <c r="H27" s="361"/>
      <c r="I27" s="361"/>
    </row>
    <row r="28" spans="1:9" ht="13.5" thickBot="1" x14ac:dyDescent="0.25">
      <c r="A28" s="23" t="s">
        <v>11</v>
      </c>
      <c r="B28" s="24"/>
      <c r="C28" s="24"/>
      <c r="D28" s="24"/>
      <c r="E28" s="60">
        <f>SUM(E23:E27)</f>
        <v>380899.99999999994</v>
      </c>
      <c r="F28" s="61">
        <f>SUM(F23:F27)</f>
        <v>363591.72000000003</v>
      </c>
      <c r="G28" s="360"/>
      <c r="H28" s="361"/>
      <c r="I28" s="361"/>
    </row>
    <row r="29" spans="1:9" ht="13.5" thickBot="1" x14ac:dyDescent="0.25">
      <c r="A29" s="250"/>
      <c r="B29" s="279">
        <v>717</v>
      </c>
      <c r="C29" s="237"/>
      <c r="D29" s="237"/>
      <c r="E29" s="236">
        <v>0</v>
      </c>
      <c r="F29" s="236">
        <v>0</v>
      </c>
      <c r="G29" s="357"/>
      <c r="H29" s="362"/>
      <c r="I29" s="362"/>
    </row>
    <row r="30" spans="1:9" ht="13.5" thickBot="1" x14ac:dyDescent="0.25">
      <c r="A30" s="23" t="s">
        <v>12</v>
      </c>
      <c r="B30" s="251"/>
      <c r="C30" s="24"/>
      <c r="D30" s="24"/>
      <c r="E30" s="60">
        <v>0</v>
      </c>
      <c r="F30" s="60">
        <f>F29</f>
        <v>0</v>
      </c>
      <c r="G30" s="357"/>
      <c r="H30" s="362"/>
      <c r="I30" s="362"/>
    </row>
    <row r="31" spans="1:9" ht="13.5" thickBot="1" x14ac:dyDescent="0.25">
      <c r="A31" s="378" t="s">
        <v>13</v>
      </c>
      <c r="B31" s="379"/>
      <c r="C31" s="379"/>
      <c r="D31" s="379"/>
      <c r="E31" s="380">
        <f>E28+E30</f>
        <v>380899.99999999994</v>
      </c>
      <c r="F31" s="380">
        <f>F28+F30</f>
        <v>363591.72000000003</v>
      </c>
      <c r="G31" s="357"/>
      <c r="H31" s="362"/>
      <c r="I31" s="362"/>
    </row>
    <row r="32" spans="1:9" x14ac:dyDescent="0.2">
      <c r="A32" s="381" t="s">
        <v>243</v>
      </c>
      <c r="B32" s="1117" t="s">
        <v>6</v>
      </c>
      <c r="C32" s="1117"/>
      <c r="D32" s="382" t="s">
        <v>244</v>
      </c>
      <c r="E32" s="382" t="s">
        <v>9</v>
      </c>
      <c r="F32" s="383" t="s">
        <v>10</v>
      </c>
      <c r="G32" s="357"/>
      <c r="H32" s="362"/>
      <c r="I32" s="362"/>
    </row>
    <row r="33" spans="1:9" x14ac:dyDescent="0.2">
      <c r="A33" s="429"/>
      <c r="B33" s="1118">
        <v>223</v>
      </c>
      <c r="C33" s="1119"/>
      <c r="D33" s="476" t="s">
        <v>832</v>
      </c>
      <c r="E33" s="55">
        <v>6100</v>
      </c>
      <c r="F33" s="55">
        <v>2864</v>
      </c>
      <c r="G33" s="357"/>
      <c r="H33" s="362"/>
      <c r="I33" s="362"/>
    </row>
    <row r="34" spans="1:9" x14ac:dyDescent="0.2">
      <c r="A34" s="429"/>
      <c r="B34" s="999"/>
      <c r="C34" s="1001"/>
      <c r="D34" s="428"/>
      <c r="E34" s="55"/>
      <c r="F34" s="55"/>
      <c r="G34" s="357"/>
      <c r="H34" s="362"/>
      <c r="I34" s="362"/>
    </row>
    <row r="35" spans="1:9" ht="13.5" thickBot="1" x14ac:dyDescent="0.25">
      <c r="A35" s="33" t="s">
        <v>245</v>
      </c>
      <c r="B35" s="31"/>
      <c r="C35" s="31"/>
      <c r="D35" s="31"/>
      <c r="E35" s="356">
        <f>E33+E34</f>
        <v>6100</v>
      </c>
      <c r="F35" s="356">
        <f>F33+F34</f>
        <v>2864</v>
      </c>
      <c r="G35" s="357"/>
      <c r="H35" s="362"/>
      <c r="I35" s="362"/>
    </row>
    <row r="36" spans="1:9" x14ac:dyDescent="0.2">
      <c r="E36" s="357"/>
      <c r="F36" s="357"/>
      <c r="G36" s="357"/>
      <c r="H36" s="362"/>
      <c r="I36" s="362"/>
    </row>
    <row r="37" spans="1:9" ht="15.75" x14ac:dyDescent="0.25">
      <c r="A37" s="13" t="s">
        <v>14</v>
      </c>
      <c r="B37" s="283"/>
      <c r="C37" s="14"/>
      <c r="D37" s="14"/>
      <c r="E37" s="14"/>
      <c r="F37" s="14"/>
      <c r="G37" s="372"/>
      <c r="H37" s="372"/>
      <c r="I37" s="372"/>
    </row>
    <row r="38" spans="1:9" ht="22.5" x14ac:dyDescent="0.2">
      <c r="A38" s="843" t="s">
        <v>22</v>
      </c>
      <c r="B38" s="843"/>
      <c r="C38" s="843"/>
      <c r="D38" s="175" t="s">
        <v>15</v>
      </c>
      <c r="E38" s="175" t="s">
        <v>956</v>
      </c>
      <c r="F38" s="554" t="s">
        <v>1083</v>
      </c>
      <c r="G38" s="11"/>
      <c r="H38" s="11"/>
      <c r="I38" s="11"/>
    </row>
    <row r="39" spans="1:9" x14ac:dyDescent="0.2">
      <c r="A39" s="1130" t="s">
        <v>746</v>
      </c>
      <c r="B39" s="1131"/>
      <c r="C39" s="1131"/>
      <c r="D39" s="1131"/>
      <c r="E39" s="1131"/>
      <c r="F39" s="1132"/>
      <c r="G39" s="11"/>
      <c r="H39" s="11"/>
      <c r="I39" s="11"/>
    </row>
    <row r="40" spans="1:9" ht="27" customHeight="1" x14ac:dyDescent="0.2">
      <c r="A40" s="1121" t="s">
        <v>489</v>
      </c>
      <c r="B40" s="1122"/>
      <c r="C40" s="1123"/>
      <c r="D40" s="680" t="s">
        <v>248</v>
      </c>
      <c r="E40" s="682">
        <v>8</v>
      </c>
      <c r="F40" s="682">
        <v>8</v>
      </c>
      <c r="G40" s="358"/>
      <c r="H40" s="358"/>
      <c r="I40" s="363"/>
    </row>
    <row r="41" spans="1:9" ht="24" customHeight="1" x14ac:dyDescent="0.2">
      <c r="A41" s="1127"/>
      <c r="B41" s="1128"/>
      <c r="C41" s="1129"/>
      <c r="D41" s="681" t="s">
        <v>249</v>
      </c>
      <c r="E41" s="682">
        <v>162</v>
      </c>
      <c r="F41" s="682">
        <v>155</v>
      </c>
      <c r="G41" s="366"/>
      <c r="H41" s="367"/>
      <c r="I41" s="366"/>
    </row>
    <row r="42" spans="1:9" ht="27" customHeight="1" x14ac:dyDescent="0.2">
      <c r="A42" s="1127"/>
      <c r="B42" s="1128"/>
      <c r="C42" s="1129"/>
      <c r="D42" s="681" t="s">
        <v>731</v>
      </c>
      <c r="E42" s="682">
        <v>17</v>
      </c>
      <c r="F42" s="682">
        <v>17</v>
      </c>
      <c r="G42" s="366"/>
      <c r="H42" s="367"/>
      <c r="I42" s="366"/>
    </row>
    <row r="43" spans="1:9" ht="22.5" customHeight="1" x14ac:dyDescent="0.2">
      <c r="A43" s="1124"/>
      <c r="B43" s="1125"/>
      <c r="C43" s="1126"/>
      <c r="D43" s="681" t="s">
        <v>732</v>
      </c>
      <c r="E43" s="682">
        <v>17</v>
      </c>
      <c r="F43" s="682">
        <v>17</v>
      </c>
      <c r="G43" s="366"/>
      <c r="H43" s="367"/>
      <c r="I43" s="366"/>
    </row>
    <row r="44" spans="1:9" x14ac:dyDescent="0.2">
      <c r="A44" s="1130" t="s">
        <v>733</v>
      </c>
      <c r="B44" s="1131"/>
      <c r="C44" s="1131"/>
      <c r="D44" s="1131"/>
      <c r="E44" s="1131"/>
      <c r="F44" s="1132"/>
      <c r="G44" s="369"/>
      <c r="H44" s="370"/>
      <c r="I44" s="371"/>
    </row>
    <row r="45" spans="1:9" ht="33.75" x14ac:dyDescent="0.2">
      <c r="A45" s="1111" t="s">
        <v>255</v>
      </c>
      <c r="B45" s="1112"/>
      <c r="C45" s="1113"/>
      <c r="D45" s="681" t="s">
        <v>734</v>
      </c>
      <c r="E45" s="682">
        <v>14</v>
      </c>
      <c r="F45" s="682">
        <v>14</v>
      </c>
      <c r="G45" s="374"/>
      <c r="H45" s="374"/>
      <c r="I45" s="374"/>
    </row>
    <row r="46" spans="1:9" x14ac:dyDescent="0.2">
      <c r="A46" s="1130" t="s">
        <v>735</v>
      </c>
      <c r="B46" s="1131"/>
      <c r="C46" s="1131"/>
      <c r="D46" s="1131"/>
      <c r="E46" s="1131"/>
      <c r="F46" s="1132"/>
      <c r="G46" s="11"/>
      <c r="H46" s="11"/>
      <c r="I46" s="11"/>
    </row>
    <row r="47" spans="1:9" ht="168" customHeight="1" x14ac:dyDescent="0.2">
      <c r="A47" s="1090" t="s">
        <v>274</v>
      </c>
      <c r="B47" s="1091"/>
      <c r="C47" s="1092"/>
      <c r="D47" s="681" t="s">
        <v>736</v>
      </c>
      <c r="E47" s="682">
        <v>17</v>
      </c>
      <c r="F47" s="682">
        <v>17</v>
      </c>
      <c r="G47" s="374"/>
      <c r="H47" s="374"/>
      <c r="I47" s="374"/>
    </row>
    <row r="48" spans="1:9" ht="105.75" customHeight="1" x14ac:dyDescent="0.2">
      <c r="A48" s="1093"/>
      <c r="B48" s="1094"/>
      <c r="C48" s="1095"/>
      <c r="D48" s="681" t="s">
        <v>737</v>
      </c>
      <c r="E48" s="682">
        <v>7</v>
      </c>
      <c r="F48" s="682">
        <v>7</v>
      </c>
    </row>
    <row r="49" spans="1:6" x14ac:dyDescent="0.2">
      <c r="A49" s="1130" t="s">
        <v>258</v>
      </c>
      <c r="B49" s="1131"/>
      <c r="C49" s="1131"/>
      <c r="D49" s="1131"/>
      <c r="E49" s="1131"/>
      <c r="F49" s="1132"/>
    </row>
    <row r="50" spans="1:6" ht="43.5" customHeight="1" x14ac:dyDescent="0.2">
      <c r="A50" s="1090" t="s">
        <v>738</v>
      </c>
      <c r="B50" s="1091"/>
      <c r="C50" s="1092"/>
      <c r="D50" s="681" t="s">
        <v>260</v>
      </c>
      <c r="E50" s="682">
        <v>10</v>
      </c>
      <c r="F50" s="682">
        <v>5</v>
      </c>
    </row>
    <row r="51" spans="1:6" ht="62.25" customHeight="1" x14ac:dyDescent="0.2">
      <c r="A51" s="1093"/>
      <c r="B51" s="1094"/>
      <c r="C51" s="1095"/>
      <c r="D51" s="681" t="s">
        <v>739</v>
      </c>
      <c r="E51" s="682">
        <v>8</v>
      </c>
      <c r="F51" s="682">
        <v>8</v>
      </c>
    </row>
    <row r="52" spans="1:6" x14ac:dyDescent="0.2">
      <c r="A52" s="1096" t="s">
        <v>261</v>
      </c>
      <c r="B52" s="1097"/>
      <c r="C52" s="1098"/>
      <c r="D52" s="679"/>
      <c r="E52" s="682"/>
      <c r="F52" s="682"/>
    </row>
    <row r="53" spans="1:6" ht="54.75" customHeight="1" x14ac:dyDescent="0.2">
      <c r="A53" s="1121" t="s">
        <v>740</v>
      </c>
      <c r="B53" s="1122"/>
      <c r="C53" s="1123"/>
      <c r="D53" s="681" t="s">
        <v>741</v>
      </c>
      <c r="E53" s="682">
        <v>10</v>
      </c>
      <c r="F53" s="682">
        <v>10</v>
      </c>
    </row>
    <row r="54" spans="1:6" ht="61.5" customHeight="1" x14ac:dyDescent="0.2">
      <c r="A54" s="1124"/>
      <c r="B54" s="1125"/>
      <c r="C54" s="1126"/>
      <c r="D54" s="681" t="s">
        <v>742</v>
      </c>
      <c r="E54" s="682">
        <v>4</v>
      </c>
      <c r="F54" s="682">
        <v>4</v>
      </c>
    </row>
    <row r="55" spans="1:6" x14ac:dyDescent="0.2">
      <c r="A55" s="1096" t="s">
        <v>743</v>
      </c>
      <c r="B55" s="1097"/>
      <c r="C55" s="1098"/>
      <c r="D55" s="679"/>
      <c r="E55" s="682"/>
      <c r="F55" s="682"/>
    </row>
    <row r="56" spans="1:6" ht="43.5" customHeight="1" x14ac:dyDescent="0.2">
      <c r="A56" s="1120" t="s">
        <v>744</v>
      </c>
      <c r="B56" s="1120"/>
      <c r="C56" s="1120"/>
      <c r="D56" s="681" t="s">
        <v>745</v>
      </c>
      <c r="E56" s="682">
        <v>6</v>
      </c>
      <c r="F56" s="682">
        <v>6</v>
      </c>
    </row>
    <row r="57" spans="1:6" x14ac:dyDescent="0.2">
      <c r="A57" s="548"/>
      <c r="B57" s="3"/>
      <c r="C57" s="3"/>
      <c r="D57" s="3"/>
      <c r="E57" s="548"/>
      <c r="F57" s="3"/>
    </row>
    <row r="58" spans="1:6" ht="13.5" thickBot="1" x14ac:dyDescent="0.25">
      <c r="A58" s="683" t="s">
        <v>16</v>
      </c>
      <c r="B58" s="3"/>
      <c r="C58" s="3"/>
      <c r="D58" s="651"/>
      <c r="E58" s="3"/>
      <c r="F58" s="3"/>
    </row>
    <row r="59" spans="1:6" ht="106.5" customHeight="1" thickBot="1" x14ac:dyDescent="0.25">
      <c r="A59" s="611" t="s">
        <v>17</v>
      </c>
      <c r="B59" s="1114" t="s">
        <v>1084</v>
      </c>
      <c r="C59" s="850"/>
      <c r="D59" s="850"/>
      <c r="E59" s="850"/>
      <c r="F59" s="851"/>
    </row>
    <row r="60" spans="1:6" ht="10.5" customHeight="1" thickBot="1" x14ac:dyDescent="0.25">
      <c r="A60" s="551"/>
      <c r="B60" s="550"/>
      <c r="C60" s="550"/>
      <c r="D60" s="550"/>
      <c r="E60" s="550"/>
      <c r="F60" s="550"/>
    </row>
    <row r="61" spans="1:6" ht="63.75" customHeight="1" thickBot="1" x14ac:dyDescent="0.25">
      <c r="A61" s="684" t="s">
        <v>253</v>
      </c>
      <c r="B61" s="1114" t="s">
        <v>833</v>
      </c>
      <c r="C61" s="850"/>
      <c r="D61" s="850"/>
      <c r="E61" s="850"/>
      <c r="F61" s="851"/>
    </row>
    <row r="62" spans="1:6" x14ac:dyDescent="0.2">
      <c r="A62" s="544"/>
      <c r="B62" s="545"/>
      <c r="C62" s="545"/>
      <c r="D62" s="545"/>
      <c r="E62" s="546"/>
      <c r="F62" s="546"/>
    </row>
    <row r="63" spans="1:6" x14ac:dyDescent="0.2">
      <c r="A63" s="437"/>
      <c r="B63" s="437"/>
      <c r="C63" s="437"/>
      <c r="D63" s="437"/>
      <c r="E63" s="552"/>
      <c r="F63" s="552"/>
    </row>
    <row r="64" spans="1:6" ht="36.75" customHeight="1" x14ac:dyDescent="0.2">
      <c r="A64" s="437"/>
      <c r="B64" s="437"/>
      <c r="C64" s="437"/>
      <c r="D64" s="437"/>
      <c r="E64" s="552"/>
      <c r="F64" s="552"/>
    </row>
    <row r="65" spans="1:6" ht="16.5" customHeight="1" x14ac:dyDescent="0.2">
      <c r="A65" s="548"/>
      <c r="B65" s="3"/>
      <c r="C65" s="3"/>
      <c r="D65" s="3"/>
      <c r="E65" s="548"/>
      <c r="F65" s="3"/>
    </row>
    <row r="66" spans="1:6" x14ac:dyDescent="0.2">
      <c r="A66" s="549"/>
      <c r="B66" s="553"/>
      <c r="C66" s="553"/>
      <c r="D66" s="553"/>
      <c r="E66" s="553"/>
      <c r="F66" s="553"/>
    </row>
    <row r="67" spans="1:6" x14ac:dyDescent="0.2">
      <c r="A67" s="3"/>
      <c r="B67" s="3"/>
      <c r="C67" s="3"/>
      <c r="D67" s="3"/>
      <c r="E67" s="3"/>
      <c r="F67" s="3"/>
    </row>
    <row r="68" spans="1:6" x14ac:dyDescent="0.2">
      <c r="A68" s="551"/>
      <c r="B68" s="550"/>
      <c r="C68" s="550"/>
      <c r="D68" s="550"/>
      <c r="E68" s="550"/>
      <c r="F68" s="550"/>
    </row>
    <row r="69" spans="1:6" x14ac:dyDescent="0.2">
      <c r="A69" s="3"/>
      <c r="B69" s="3"/>
      <c r="C69" s="3"/>
      <c r="D69" s="3"/>
      <c r="E69" s="3"/>
      <c r="F69" s="3"/>
    </row>
    <row r="70" spans="1:6" x14ac:dyDescent="0.2">
      <c r="A70" s="544"/>
      <c r="B70" s="545"/>
      <c r="C70" s="545"/>
      <c r="D70" s="545"/>
      <c r="E70" s="546"/>
      <c r="F70" s="546"/>
    </row>
    <row r="71" spans="1:6" x14ac:dyDescent="0.2">
      <c r="A71" s="437"/>
      <c r="B71" s="437"/>
      <c r="C71" s="437"/>
      <c r="D71" s="437"/>
      <c r="E71" s="552"/>
      <c r="F71" s="552"/>
    </row>
    <row r="72" spans="1:6" ht="22.5" customHeight="1" x14ac:dyDescent="0.2">
      <c r="A72" s="437"/>
      <c r="B72" s="437"/>
      <c r="C72" s="437"/>
      <c r="D72" s="437"/>
      <c r="E72" s="552"/>
      <c r="F72" s="552"/>
    </row>
    <row r="73" spans="1:6" x14ac:dyDescent="0.2">
      <c r="A73" s="437"/>
      <c r="B73" s="437"/>
      <c r="C73" s="437"/>
      <c r="D73" s="437"/>
      <c r="E73" s="547"/>
      <c r="F73" s="547"/>
    </row>
    <row r="74" spans="1:6" x14ac:dyDescent="0.2">
      <c r="A74" s="548"/>
      <c r="B74" s="3"/>
      <c r="C74" s="3"/>
      <c r="D74" s="3"/>
      <c r="E74" s="548"/>
      <c r="F74" s="3"/>
    </row>
    <row r="75" spans="1:6" x14ac:dyDescent="0.2">
      <c r="A75" s="549"/>
      <c r="B75" s="550"/>
      <c r="C75" s="550"/>
      <c r="D75" s="550"/>
      <c r="E75" s="550"/>
      <c r="F75" s="550"/>
    </row>
    <row r="76" spans="1:6" x14ac:dyDescent="0.2">
      <c r="A76" s="3"/>
      <c r="B76" s="3"/>
      <c r="C76" s="3"/>
      <c r="D76" s="3"/>
      <c r="E76" s="3"/>
      <c r="F76" s="3"/>
    </row>
    <row r="77" spans="1:6" x14ac:dyDescent="0.2">
      <c r="A77" s="551"/>
      <c r="B77" s="553"/>
      <c r="C77" s="553"/>
      <c r="D77" s="553"/>
      <c r="E77" s="553"/>
      <c r="F77" s="553"/>
    </row>
    <row r="78" spans="1:6" x14ac:dyDescent="0.2">
      <c r="A78" s="3"/>
      <c r="B78" s="3"/>
      <c r="C78" s="3"/>
      <c r="D78" s="3"/>
      <c r="E78" s="3"/>
      <c r="F78" s="3"/>
    </row>
    <row r="79" spans="1:6" x14ac:dyDescent="0.2">
      <c r="A79" s="544"/>
      <c r="B79" s="545"/>
      <c r="C79" s="545"/>
      <c r="D79" s="545"/>
      <c r="E79" s="546"/>
      <c r="F79" s="546"/>
    </row>
    <row r="80" spans="1:6" x14ac:dyDescent="0.2">
      <c r="A80" s="437"/>
      <c r="B80" s="437"/>
      <c r="C80" s="437"/>
      <c r="D80" s="437"/>
      <c r="E80" s="552"/>
      <c r="F80" s="552"/>
    </row>
    <row r="81" spans="1:6" x14ac:dyDescent="0.2">
      <c r="A81" s="437"/>
      <c r="B81" s="437"/>
      <c r="C81" s="437"/>
      <c r="D81" s="437"/>
      <c r="E81" s="552"/>
      <c r="F81" s="552"/>
    </row>
    <row r="82" spans="1:6" x14ac:dyDescent="0.2">
      <c r="A82" s="548"/>
      <c r="B82" s="3"/>
      <c r="C82" s="3"/>
      <c r="D82" s="3"/>
      <c r="E82" s="548"/>
      <c r="F82" s="3"/>
    </row>
    <row r="83" spans="1:6" x14ac:dyDescent="0.2">
      <c r="A83" s="549"/>
      <c r="B83" s="550"/>
      <c r="C83" s="550"/>
      <c r="D83" s="550"/>
      <c r="E83" s="550"/>
      <c r="F83" s="550"/>
    </row>
    <row r="84" spans="1:6" x14ac:dyDescent="0.2">
      <c r="A84" s="3"/>
      <c r="B84" s="3"/>
      <c r="C84" s="3"/>
      <c r="D84" s="3"/>
      <c r="E84" s="3"/>
      <c r="F84" s="3"/>
    </row>
    <row r="85" spans="1:6" x14ac:dyDescent="0.2">
      <c r="A85" s="551"/>
      <c r="B85" s="550"/>
      <c r="C85" s="550"/>
      <c r="D85" s="550"/>
      <c r="E85" s="550"/>
      <c r="F85" s="550"/>
    </row>
    <row r="86" spans="1:6" x14ac:dyDescent="0.2">
      <c r="A86" s="3"/>
      <c r="B86" s="3"/>
      <c r="C86" s="3"/>
      <c r="D86" s="3"/>
      <c r="E86" s="3"/>
      <c r="F86" s="3"/>
    </row>
    <row r="87" spans="1:6" x14ac:dyDescent="0.2">
      <c r="A87" s="544"/>
      <c r="B87" s="545"/>
      <c r="C87" s="545"/>
      <c r="D87" s="545"/>
      <c r="E87" s="546"/>
      <c r="F87" s="546"/>
    </row>
    <row r="88" spans="1:6" x14ac:dyDescent="0.2">
      <c r="A88" s="437"/>
      <c r="B88" s="437"/>
      <c r="C88" s="437"/>
      <c r="D88" s="437"/>
      <c r="E88" s="552"/>
      <c r="F88" s="552"/>
    </row>
    <row r="89" spans="1:6" x14ac:dyDescent="0.2">
      <c r="A89" s="437"/>
      <c r="B89" s="437"/>
      <c r="C89" s="437"/>
      <c r="D89" s="437"/>
      <c r="E89" s="552"/>
      <c r="F89" s="552"/>
    </row>
    <row r="90" spans="1:6" x14ac:dyDescent="0.2">
      <c r="A90" s="548"/>
      <c r="B90" s="3"/>
      <c r="C90" s="3"/>
      <c r="D90" s="3"/>
      <c r="E90" s="548"/>
      <c r="F90" s="3"/>
    </row>
    <row r="91" spans="1:6" x14ac:dyDescent="0.2">
      <c r="A91" s="549"/>
      <c r="B91" s="550"/>
      <c r="C91" s="550"/>
      <c r="D91" s="550"/>
      <c r="E91" s="550"/>
      <c r="F91" s="550"/>
    </row>
    <row r="92" spans="1:6" x14ac:dyDescent="0.2">
      <c r="A92" s="3"/>
      <c r="B92" s="3"/>
      <c r="C92" s="3"/>
      <c r="D92" s="3"/>
      <c r="E92" s="3"/>
      <c r="F92" s="3"/>
    </row>
    <row r="93" spans="1:6" x14ac:dyDescent="0.2">
      <c r="A93" s="551"/>
      <c r="B93" s="550"/>
      <c r="C93" s="550"/>
      <c r="D93" s="550"/>
      <c r="E93" s="550"/>
      <c r="F93" s="550"/>
    </row>
    <row r="94" spans="1:6" x14ac:dyDescent="0.2">
      <c r="A94" s="3"/>
      <c r="B94" s="3"/>
      <c r="C94" s="3"/>
      <c r="D94" s="3"/>
      <c r="E94" s="3"/>
      <c r="F94" s="3"/>
    </row>
    <row r="95" spans="1:6" x14ac:dyDescent="0.2">
      <c r="A95" s="3"/>
      <c r="B95" s="3"/>
      <c r="C95" s="3"/>
      <c r="D95" s="3"/>
      <c r="E95" s="3"/>
      <c r="F95" s="3"/>
    </row>
  </sheetData>
  <mergeCells count="31">
    <mergeCell ref="B59:F59"/>
    <mergeCell ref="B61:F61"/>
    <mergeCell ref="C18:E18"/>
    <mergeCell ref="B32:C32"/>
    <mergeCell ref="B33:C33"/>
    <mergeCell ref="B34:C34"/>
    <mergeCell ref="A56:C56"/>
    <mergeCell ref="A53:C54"/>
    <mergeCell ref="A52:C52"/>
    <mergeCell ref="A50:C51"/>
    <mergeCell ref="A38:C38"/>
    <mergeCell ref="A40:C43"/>
    <mergeCell ref="A39:F39"/>
    <mergeCell ref="A44:F44"/>
    <mergeCell ref="A46:F46"/>
    <mergeCell ref="A49:F49"/>
    <mergeCell ref="A47:C48"/>
    <mergeCell ref="A55:C55"/>
    <mergeCell ref="D3:F3"/>
    <mergeCell ref="D4:F4"/>
    <mergeCell ref="D5:F5"/>
    <mergeCell ref="D6:F6"/>
    <mergeCell ref="C8:F8"/>
    <mergeCell ref="C15:D15"/>
    <mergeCell ref="C17:F17"/>
    <mergeCell ref="C9:F9"/>
    <mergeCell ref="C10:F10"/>
    <mergeCell ref="C12:D12"/>
    <mergeCell ref="C13:D13"/>
    <mergeCell ref="C14:D14"/>
    <mergeCell ref="A45:C45"/>
  </mergeCells>
  <pageMargins left="0.7" right="0.7" top="0.75" bottom="0.75" header="0.3" footer="0.3"/>
  <pageSetup paperSize="9" fitToHeight="0" orientation="portrait" r:id="rId1"/>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pageSetUpPr fitToPage="1"/>
  </sheetPr>
  <dimension ref="A1:I93"/>
  <sheetViews>
    <sheetView topLeftCell="A77" workbookViewId="0">
      <selection activeCell="B92" sqref="B92"/>
    </sheetView>
  </sheetViews>
  <sheetFormatPr defaultRowHeight="12.75" x14ac:dyDescent="0.2"/>
  <cols>
    <col min="1" max="1" width="21.42578125" customWidth="1"/>
    <col min="2" max="2" width="6.85546875" customWidth="1"/>
    <col min="3" max="3" width="12"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406</v>
      </c>
      <c r="D5" s="1100" t="s">
        <v>242</v>
      </c>
      <c r="E5" s="1101"/>
      <c r="F5" s="1102"/>
      <c r="G5" s="7"/>
      <c r="H5" s="7"/>
      <c r="I5" s="7"/>
    </row>
    <row r="6" spans="1:9" ht="13.5" thickBot="1" x14ac:dyDescent="0.25">
      <c r="A6" s="15" t="s">
        <v>27</v>
      </c>
      <c r="B6" s="3"/>
      <c r="C6" s="671" t="s">
        <v>408</v>
      </c>
      <c r="D6" s="1100" t="s">
        <v>407</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409</v>
      </c>
      <c r="D8" s="830"/>
      <c r="E8" s="830"/>
      <c r="F8" s="834"/>
      <c r="G8" s="7"/>
      <c r="H8" s="7"/>
      <c r="I8" s="7"/>
    </row>
    <row r="9" spans="1:9" ht="23.25" thickBot="1" x14ac:dyDescent="0.25">
      <c r="A9" s="281" t="s">
        <v>25</v>
      </c>
      <c r="B9" s="3"/>
      <c r="C9" s="953" t="s">
        <v>268</v>
      </c>
      <c r="D9" s="954"/>
      <c r="E9" s="954"/>
      <c r="F9" s="955"/>
      <c r="G9" s="7"/>
      <c r="H9" s="7"/>
      <c r="I9" s="7"/>
    </row>
    <row r="10" spans="1:9" ht="13.5" thickBot="1" x14ac:dyDescent="0.25">
      <c r="A10" s="281" t="s">
        <v>26</v>
      </c>
      <c r="B10" s="3"/>
      <c r="C10" s="829" t="s">
        <v>1005</v>
      </c>
      <c r="D10" s="830"/>
      <c r="E10" s="830"/>
      <c r="F10" s="1108"/>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customHeight="1" thickBot="1" x14ac:dyDescent="0.25">
      <c r="A13" s="286" t="s">
        <v>2</v>
      </c>
      <c r="B13" s="3"/>
      <c r="C13" s="1109">
        <v>407.97</v>
      </c>
      <c r="D13" s="1110"/>
      <c r="E13" s="3"/>
      <c r="F13" s="3"/>
      <c r="G13" s="7"/>
      <c r="H13" s="7"/>
      <c r="I13" s="7"/>
    </row>
    <row r="14" spans="1:9" ht="15" customHeight="1" thickBot="1" x14ac:dyDescent="0.25">
      <c r="A14" s="284" t="s">
        <v>272</v>
      </c>
      <c r="B14" s="3"/>
      <c r="C14" s="1109">
        <v>407.97</v>
      </c>
      <c r="D14" s="1110"/>
      <c r="E14" s="3"/>
      <c r="F14" s="3"/>
      <c r="G14" s="7"/>
      <c r="H14" s="7"/>
      <c r="I14" s="7"/>
    </row>
    <row r="15" spans="1:9" ht="13.5" thickBot="1" x14ac:dyDescent="0.25">
      <c r="A15" s="281" t="s">
        <v>1</v>
      </c>
      <c r="B15" s="3"/>
      <c r="C15" s="1103">
        <v>405.84899999999999</v>
      </c>
      <c r="D15" s="1104"/>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1006</v>
      </c>
      <c r="D17" s="830"/>
      <c r="E17" s="830"/>
      <c r="F17" s="834"/>
      <c r="G17" s="7"/>
      <c r="H17" s="7"/>
      <c r="I17" s="7"/>
    </row>
    <row r="18" spans="1:9" ht="13.5" thickBot="1" x14ac:dyDescent="0.25">
      <c r="A18" s="281" t="s">
        <v>19</v>
      </c>
      <c r="B18" s="3"/>
      <c r="C18" s="829" t="s">
        <v>1007</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260">
        <v>610</v>
      </c>
      <c r="C23" s="273"/>
      <c r="D23" s="260" t="s">
        <v>54</v>
      </c>
      <c r="E23" s="261">
        <v>269350</v>
      </c>
      <c r="F23" s="261">
        <v>266295.78999999998</v>
      </c>
      <c r="G23" s="358"/>
      <c r="H23" s="358"/>
      <c r="I23" s="358"/>
    </row>
    <row r="24" spans="1:9" x14ac:dyDescent="0.2">
      <c r="A24" s="136"/>
      <c r="B24" s="260">
        <v>620</v>
      </c>
      <c r="C24" s="273"/>
      <c r="D24" s="260" t="s">
        <v>57</v>
      </c>
      <c r="E24" s="261">
        <v>99100</v>
      </c>
      <c r="F24" s="261">
        <v>95957.35</v>
      </c>
      <c r="G24" s="358"/>
      <c r="H24" s="358"/>
      <c r="I24" s="358"/>
    </row>
    <row r="25" spans="1:9" x14ac:dyDescent="0.2">
      <c r="A25" s="237"/>
      <c r="B25" s="260">
        <v>630</v>
      </c>
      <c r="C25" s="260"/>
      <c r="D25" s="260" t="s">
        <v>55</v>
      </c>
      <c r="E25" s="261">
        <v>32500</v>
      </c>
      <c r="F25" s="261">
        <v>30950.84</v>
      </c>
      <c r="G25" s="357"/>
      <c r="H25" s="359"/>
      <c r="I25" s="359"/>
    </row>
    <row r="26" spans="1:9" x14ac:dyDescent="0.2">
      <c r="A26" s="237"/>
      <c r="B26" s="260"/>
      <c r="C26" s="260"/>
      <c r="D26" s="260" t="s">
        <v>936</v>
      </c>
      <c r="E26" s="261">
        <v>0</v>
      </c>
      <c r="F26" s="261">
        <v>6927.6</v>
      </c>
      <c r="G26" s="357"/>
      <c r="H26" s="359"/>
      <c r="I26" s="359"/>
    </row>
    <row r="27" spans="1:9" ht="13.5" thickBot="1" x14ac:dyDescent="0.25">
      <c r="A27" s="250"/>
      <c r="B27" s="263">
        <v>640</v>
      </c>
      <c r="C27" s="263"/>
      <c r="D27" s="263" t="s">
        <v>66</v>
      </c>
      <c r="E27" s="264">
        <v>7020</v>
      </c>
      <c r="F27" s="264">
        <f>182.6+5535.77</f>
        <v>5718.3700000000008</v>
      </c>
      <c r="G27" s="360"/>
      <c r="H27" s="361"/>
      <c r="I27" s="361"/>
    </row>
    <row r="28" spans="1:9" ht="13.5" thickBot="1" x14ac:dyDescent="0.25">
      <c r="A28" s="23" t="s">
        <v>11</v>
      </c>
      <c r="B28" s="24"/>
      <c r="C28" s="24"/>
      <c r="D28" s="24"/>
      <c r="E28" s="60">
        <f>SUM(E23:E27)</f>
        <v>407970</v>
      </c>
      <c r="F28" s="61">
        <f>SUM(F23:F27)</f>
        <v>405849.95</v>
      </c>
      <c r="G28" s="360"/>
      <c r="H28" s="361"/>
      <c r="I28" s="361"/>
    </row>
    <row r="29" spans="1:9" hidden="1" x14ac:dyDescent="0.2">
      <c r="A29" s="560"/>
      <c r="B29" s="503">
        <v>713</v>
      </c>
      <c r="C29" s="503"/>
      <c r="D29" s="503" t="s">
        <v>852</v>
      </c>
      <c r="E29" s="504"/>
      <c r="F29" s="490"/>
      <c r="G29" s="360"/>
      <c r="H29" s="361"/>
      <c r="I29" s="361"/>
    </row>
    <row r="30" spans="1:9" hidden="1" x14ac:dyDescent="0.2">
      <c r="A30" s="560"/>
      <c r="B30" s="237">
        <v>716</v>
      </c>
      <c r="C30" s="237"/>
      <c r="D30" s="237" t="s">
        <v>239</v>
      </c>
      <c r="E30" s="236"/>
      <c r="F30" s="236"/>
      <c r="G30" s="360"/>
      <c r="H30" s="361"/>
      <c r="I30" s="361"/>
    </row>
    <row r="31" spans="1:9" ht="13.5" hidden="1" thickBot="1" x14ac:dyDescent="0.25">
      <c r="A31" s="250"/>
      <c r="B31" s="237">
        <v>717</v>
      </c>
      <c r="C31" s="237"/>
      <c r="D31" s="237" t="s">
        <v>851</v>
      </c>
      <c r="E31" s="236"/>
      <c r="F31" s="236"/>
      <c r="G31" s="357"/>
      <c r="H31" s="362"/>
      <c r="I31" s="362"/>
    </row>
    <row r="32" spans="1:9" ht="13.5" thickBot="1" x14ac:dyDescent="0.25">
      <c r="A32" s="23" t="s">
        <v>12</v>
      </c>
      <c r="B32" s="251"/>
      <c r="C32" s="24"/>
      <c r="D32" s="24"/>
      <c r="E32" s="60">
        <f>SUM(E29:E31)</f>
        <v>0</v>
      </c>
      <c r="F32" s="60">
        <f>SUM(F29:F31)</f>
        <v>0</v>
      </c>
      <c r="G32" s="357"/>
      <c r="H32" s="362"/>
      <c r="I32" s="362"/>
    </row>
    <row r="33" spans="1:9" ht="13.5" thickBot="1" x14ac:dyDescent="0.25">
      <c r="A33" s="378" t="s">
        <v>13</v>
      </c>
      <c r="B33" s="379"/>
      <c r="C33" s="379"/>
      <c r="D33" s="379"/>
      <c r="E33" s="380">
        <f>E32+E28</f>
        <v>407970</v>
      </c>
      <c r="F33" s="380">
        <f>F32+F28</f>
        <v>405849.95</v>
      </c>
      <c r="G33" s="357"/>
      <c r="H33" s="362"/>
      <c r="I33" s="362"/>
    </row>
    <row r="34" spans="1:9" x14ac:dyDescent="0.2">
      <c r="A34" s="381" t="s">
        <v>243</v>
      </c>
      <c r="B34" s="1117" t="s">
        <v>6</v>
      </c>
      <c r="C34" s="1117"/>
      <c r="D34" s="382" t="s">
        <v>244</v>
      </c>
      <c r="E34" s="382" t="s">
        <v>9</v>
      </c>
      <c r="F34" s="383" t="s">
        <v>10</v>
      </c>
      <c r="G34" s="357"/>
      <c r="H34" s="362"/>
      <c r="I34" s="362"/>
    </row>
    <row r="35" spans="1:9" x14ac:dyDescent="0.2">
      <c r="A35" s="429"/>
      <c r="B35" s="1143"/>
      <c r="C35" s="1144"/>
      <c r="D35" s="176" t="s">
        <v>493</v>
      </c>
      <c r="E35" s="55">
        <v>6600</v>
      </c>
      <c r="F35" s="55">
        <v>6169.5</v>
      </c>
      <c r="G35" s="357"/>
      <c r="H35" s="362"/>
      <c r="I35" s="362"/>
    </row>
    <row r="36" spans="1:9" x14ac:dyDescent="0.2">
      <c r="A36" s="561"/>
      <c r="B36" s="759"/>
      <c r="C36" s="770">
        <v>292</v>
      </c>
      <c r="D36" s="176" t="s">
        <v>935</v>
      </c>
      <c r="E36" s="236">
        <v>1310</v>
      </c>
      <c r="F36" s="236">
        <v>1309.99</v>
      </c>
      <c r="G36" s="357"/>
      <c r="H36" s="362"/>
      <c r="I36" s="362"/>
    </row>
    <row r="37" spans="1:9" ht="13.5" thickBot="1" x14ac:dyDescent="0.25">
      <c r="A37" s="561"/>
      <c r="B37" s="1145">
        <v>312</v>
      </c>
      <c r="C37" s="1146"/>
      <c r="D37" s="176" t="s">
        <v>394</v>
      </c>
      <c r="E37" s="236">
        <v>23479</v>
      </c>
      <c r="F37" s="236">
        <v>17662.86</v>
      </c>
      <c r="G37" s="357"/>
      <c r="H37" s="362"/>
      <c r="I37" s="362"/>
    </row>
    <row r="38" spans="1:9" ht="13.5" thickBot="1" x14ac:dyDescent="0.25">
      <c r="A38" s="23" t="s">
        <v>245</v>
      </c>
      <c r="B38" s="24"/>
      <c r="C38" s="24"/>
      <c r="D38" s="24"/>
      <c r="E38" s="60">
        <f>E35+E37</f>
        <v>30079</v>
      </c>
      <c r="F38" s="61">
        <f>SUM(F35:F37)</f>
        <v>25142.35</v>
      </c>
      <c r="G38" s="357"/>
      <c r="H38" s="362"/>
      <c r="I38" s="362"/>
    </row>
    <row r="39" spans="1:9" x14ac:dyDescent="0.2">
      <c r="E39" s="357"/>
      <c r="F39" s="357"/>
      <c r="G39" s="357"/>
      <c r="H39" s="362"/>
      <c r="I39" s="362"/>
    </row>
    <row r="40" spans="1:9" ht="15.75" x14ac:dyDescent="0.25">
      <c r="A40" s="13" t="s">
        <v>14</v>
      </c>
      <c r="B40" s="283"/>
      <c r="C40" s="14"/>
      <c r="D40" s="14"/>
      <c r="E40" s="14"/>
      <c r="F40" s="14"/>
      <c r="G40" s="372"/>
      <c r="H40" s="372"/>
      <c r="I40" s="372"/>
    </row>
    <row r="41" spans="1:9" x14ac:dyDescent="0.2">
      <c r="A41" s="1"/>
      <c r="B41" s="47"/>
      <c r="G41" s="11"/>
      <c r="H41" s="11"/>
      <c r="I41" s="11"/>
    </row>
    <row r="42" spans="1:9" ht="27" customHeight="1" x14ac:dyDescent="0.2">
      <c r="A42" s="831" t="s">
        <v>246</v>
      </c>
      <c r="B42" s="833"/>
      <c r="C42" s="1141" t="s">
        <v>15</v>
      </c>
      <c r="D42" s="1142"/>
      <c r="E42" s="175" t="s">
        <v>891</v>
      </c>
      <c r="F42" s="175" t="s">
        <v>1008</v>
      </c>
      <c r="G42" s="358"/>
      <c r="H42" s="358"/>
      <c r="I42" s="363"/>
    </row>
    <row r="43" spans="1:9" x14ac:dyDescent="0.2">
      <c r="A43" s="1135" t="s">
        <v>247</v>
      </c>
      <c r="B43" s="1136"/>
      <c r="C43" s="837" t="s">
        <v>248</v>
      </c>
      <c r="D43" s="839"/>
      <c r="E43" s="258" t="s">
        <v>331</v>
      </c>
      <c r="F43" s="44">
        <v>9</v>
      </c>
      <c r="G43" s="366"/>
      <c r="H43" s="367"/>
      <c r="I43" s="366"/>
    </row>
    <row r="44" spans="1:9" x14ac:dyDescent="0.2">
      <c r="A44" s="1137"/>
      <c r="B44" s="1138"/>
      <c r="C44" s="837" t="s">
        <v>249</v>
      </c>
      <c r="D44" s="839"/>
      <c r="E44" s="258" t="s">
        <v>872</v>
      </c>
      <c r="F44" s="44">
        <v>154</v>
      </c>
      <c r="G44" s="366"/>
      <c r="H44" s="367"/>
      <c r="I44" s="366"/>
    </row>
    <row r="45" spans="1:9" ht="31.5" customHeight="1" x14ac:dyDescent="0.2">
      <c r="A45" s="1137"/>
      <c r="B45" s="1138"/>
      <c r="C45" s="837" t="s">
        <v>250</v>
      </c>
      <c r="D45" s="839"/>
      <c r="E45" s="258" t="s">
        <v>251</v>
      </c>
      <c r="F45" s="44">
        <v>17</v>
      </c>
      <c r="G45" s="366"/>
      <c r="H45" s="367"/>
      <c r="I45" s="366"/>
    </row>
    <row r="46" spans="1:9" ht="42" customHeight="1" x14ac:dyDescent="0.2">
      <c r="A46" s="1139"/>
      <c r="B46" s="1140"/>
      <c r="C46" s="837" t="s">
        <v>887</v>
      </c>
      <c r="D46" s="839"/>
      <c r="E46" s="258" t="s">
        <v>251</v>
      </c>
      <c r="F46" s="44">
        <v>17</v>
      </c>
      <c r="G46" s="369"/>
      <c r="H46" s="370"/>
      <c r="I46" s="371"/>
    </row>
    <row r="47" spans="1:9" ht="13.5" thickBot="1" x14ac:dyDescent="0.25">
      <c r="A47" s="6" t="s">
        <v>16</v>
      </c>
      <c r="B47" s="216"/>
      <c r="C47" s="216"/>
      <c r="D47" s="547"/>
      <c r="E47" s="217"/>
      <c r="F47" s="432"/>
      <c r="G47" s="369"/>
      <c r="H47" s="370"/>
      <c r="I47" s="371"/>
    </row>
    <row r="48" spans="1:9" ht="136.5" customHeight="1" thickBot="1" x14ac:dyDescent="0.25">
      <c r="A48" s="435" t="s">
        <v>17</v>
      </c>
      <c r="B48" s="1147" t="s">
        <v>1009</v>
      </c>
      <c r="C48" s="850"/>
      <c r="D48" s="850"/>
      <c r="E48" s="850"/>
      <c r="F48" s="851"/>
      <c r="G48" s="369"/>
      <c r="H48" s="370"/>
      <c r="I48" s="371"/>
    </row>
    <row r="49" spans="1:9" ht="13.5" thickBot="1" x14ac:dyDescent="0.25">
      <c r="F49" s="432"/>
      <c r="G49" s="369"/>
      <c r="H49" s="370"/>
      <c r="I49" s="371"/>
    </row>
    <row r="50" spans="1:9" ht="24.75" customHeight="1" thickBot="1" x14ac:dyDescent="0.25">
      <c r="A50" s="543" t="s">
        <v>253</v>
      </c>
      <c r="B50" s="1148" t="s">
        <v>937</v>
      </c>
      <c r="C50" s="1149"/>
      <c r="D50" s="1149"/>
      <c r="E50" s="1149"/>
      <c r="F50" s="1150"/>
      <c r="G50" s="369"/>
      <c r="H50" s="370"/>
      <c r="I50" s="371"/>
    </row>
    <row r="51" spans="1:9" x14ac:dyDescent="0.2">
      <c r="F51" s="432"/>
      <c r="G51" s="369"/>
      <c r="H51" s="370"/>
      <c r="I51" s="371"/>
    </row>
    <row r="52" spans="1:9" ht="22.5" x14ac:dyDescent="0.2">
      <c r="A52" s="831" t="s">
        <v>254</v>
      </c>
      <c r="B52" s="833"/>
      <c r="C52" s="1141" t="s">
        <v>15</v>
      </c>
      <c r="D52" s="1142"/>
      <c r="E52" s="175" t="s">
        <v>891</v>
      </c>
      <c r="F52" s="794" t="s">
        <v>1008</v>
      </c>
      <c r="G52" s="369"/>
      <c r="H52" s="370"/>
      <c r="I52" s="371"/>
    </row>
    <row r="53" spans="1:9" ht="28.5" customHeight="1" x14ac:dyDescent="0.2">
      <c r="A53" s="826" t="s">
        <v>255</v>
      </c>
      <c r="B53" s="826"/>
      <c r="C53" s="837" t="s">
        <v>256</v>
      </c>
      <c r="D53" s="839"/>
      <c r="E53" s="258" t="s">
        <v>888</v>
      </c>
      <c r="F53" s="44">
        <v>8</v>
      </c>
      <c r="G53" s="369"/>
      <c r="H53" s="370"/>
      <c r="I53" s="371"/>
    </row>
    <row r="54" spans="1:9" ht="13.5" thickBot="1" x14ac:dyDescent="0.25">
      <c r="A54" s="6" t="s">
        <v>16</v>
      </c>
      <c r="C54" s="20"/>
      <c r="D54" s="555"/>
      <c r="E54" s="556"/>
      <c r="F54" s="430"/>
      <c r="G54" s="369"/>
      <c r="H54" s="370"/>
      <c r="I54" s="371"/>
    </row>
    <row r="55" spans="1:9" ht="79.5" thickBot="1" x14ac:dyDescent="0.25">
      <c r="A55" s="611" t="s">
        <v>17</v>
      </c>
      <c r="B55" s="1151" t="s">
        <v>1010</v>
      </c>
      <c r="C55" s="846"/>
      <c r="D55" s="846"/>
      <c r="E55" s="846"/>
      <c r="F55" s="847"/>
      <c r="G55" s="369"/>
      <c r="H55" s="370"/>
      <c r="I55" s="371"/>
    </row>
    <row r="56" spans="1:9" ht="14.25" customHeight="1" thickBot="1" x14ac:dyDescent="0.25">
      <c r="F56" s="432"/>
      <c r="G56" s="369"/>
      <c r="H56" s="370"/>
      <c r="I56" s="371"/>
    </row>
    <row r="57" spans="1:9" ht="27.75" customHeight="1" thickBot="1" x14ac:dyDescent="0.25">
      <c r="A57" s="611" t="s">
        <v>253</v>
      </c>
      <c r="B57" s="1155" t="s">
        <v>490</v>
      </c>
      <c r="C57" s="1156"/>
      <c r="D57" s="1156"/>
      <c r="E57" s="1156"/>
      <c r="F57" s="1157"/>
      <c r="G57" s="369"/>
      <c r="H57" s="370"/>
      <c r="I57" s="371"/>
    </row>
    <row r="58" spans="1:9" x14ac:dyDescent="0.2">
      <c r="F58" s="546"/>
      <c r="G58" s="369"/>
      <c r="H58" s="370"/>
      <c r="I58" s="371"/>
    </row>
    <row r="59" spans="1:9" ht="22.5" x14ac:dyDescent="0.2">
      <c r="A59" s="831" t="s">
        <v>491</v>
      </c>
      <c r="B59" s="833"/>
      <c r="C59" s="831" t="s">
        <v>15</v>
      </c>
      <c r="D59" s="833"/>
      <c r="E59" s="758" t="s">
        <v>891</v>
      </c>
      <c r="F59" s="794" t="s">
        <v>1008</v>
      </c>
      <c r="G59" s="369"/>
      <c r="H59" s="370"/>
      <c r="I59" s="371"/>
    </row>
    <row r="60" spans="1:9" ht="53.25" customHeight="1" x14ac:dyDescent="0.2">
      <c r="A60" s="820" t="s">
        <v>274</v>
      </c>
      <c r="B60" s="822"/>
      <c r="C60" s="907" t="s">
        <v>853</v>
      </c>
      <c r="D60" s="909"/>
      <c r="E60" s="1133" t="s">
        <v>251</v>
      </c>
      <c r="F60" s="1055">
        <v>8</v>
      </c>
      <c r="G60" s="369"/>
      <c r="H60" s="370"/>
      <c r="I60" s="371"/>
    </row>
    <row r="61" spans="1:9" ht="48" customHeight="1" x14ac:dyDescent="0.2">
      <c r="A61" s="823"/>
      <c r="B61" s="825"/>
      <c r="C61" s="910"/>
      <c r="D61" s="912"/>
      <c r="E61" s="1134"/>
      <c r="F61" s="1065"/>
      <c r="G61" s="373" t="s">
        <v>273</v>
      </c>
      <c r="H61" s="373"/>
      <c r="I61" s="357"/>
    </row>
    <row r="62" spans="1:9" ht="2.25" customHeight="1" x14ac:dyDescent="0.2">
      <c r="A62" s="20"/>
      <c r="B62" s="20"/>
      <c r="F62" s="550"/>
      <c r="G62" s="374"/>
      <c r="H62" s="374"/>
      <c r="I62" s="374"/>
    </row>
    <row r="63" spans="1:9" ht="13.5" thickBot="1" x14ac:dyDescent="0.25">
      <c r="A63" s="6" t="s">
        <v>16</v>
      </c>
      <c r="C63" s="20"/>
      <c r="D63" s="20"/>
      <c r="E63" s="20"/>
      <c r="F63" s="3"/>
      <c r="G63" s="11"/>
      <c r="H63" s="11"/>
      <c r="I63" s="11"/>
    </row>
    <row r="64" spans="1:9" ht="79.5" thickBot="1" x14ac:dyDescent="0.25">
      <c r="A64" s="611" t="s">
        <v>492</v>
      </c>
      <c r="B64" s="1147" t="s">
        <v>1011</v>
      </c>
      <c r="C64" s="850"/>
      <c r="D64" s="850"/>
      <c r="E64" s="850"/>
      <c r="F64" s="851"/>
      <c r="G64" s="374"/>
      <c r="H64" s="374"/>
      <c r="I64" s="374"/>
    </row>
    <row r="65" spans="1:6" ht="13.5" thickBot="1" x14ac:dyDescent="0.25">
      <c r="F65" s="3"/>
    </row>
    <row r="66" spans="1:6" ht="24.75" customHeight="1" thickBot="1" x14ac:dyDescent="0.25">
      <c r="A66" s="435" t="s">
        <v>253</v>
      </c>
      <c r="B66" s="1152" t="s">
        <v>854</v>
      </c>
      <c r="C66" s="1153"/>
      <c r="D66" s="1153"/>
      <c r="E66" s="1153"/>
      <c r="F66" s="1154"/>
    </row>
    <row r="68" spans="1:6" ht="31.5" customHeight="1" x14ac:dyDescent="0.2">
      <c r="A68" s="831" t="s">
        <v>258</v>
      </c>
      <c r="B68" s="833"/>
      <c r="C68" s="1141" t="s">
        <v>15</v>
      </c>
      <c r="D68" s="1142"/>
      <c r="E68" s="175" t="s">
        <v>891</v>
      </c>
      <c r="F68" s="794" t="s">
        <v>1008</v>
      </c>
    </row>
    <row r="69" spans="1:6" ht="22.5" customHeight="1" x14ac:dyDescent="0.2">
      <c r="A69" s="820" t="s">
        <v>259</v>
      </c>
      <c r="B69" s="822"/>
      <c r="C69" s="1038" t="s">
        <v>260</v>
      </c>
      <c r="D69" s="1040"/>
      <c r="E69" s="63">
        <v>1</v>
      </c>
      <c r="F69" s="63">
        <v>1</v>
      </c>
    </row>
    <row r="70" spans="1:6" ht="33.75" customHeight="1" x14ac:dyDescent="0.2">
      <c r="A70" s="823"/>
      <c r="B70" s="825"/>
      <c r="C70" s="1038" t="s">
        <v>855</v>
      </c>
      <c r="D70" s="1040"/>
      <c r="E70" s="212" t="s">
        <v>867</v>
      </c>
      <c r="F70" s="63">
        <v>0</v>
      </c>
    </row>
    <row r="71" spans="1:6" x14ac:dyDescent="0.2">
      <c r="A71" s="557"/>
      <c r="B71" s="3"/>
      <c r="C71" s="216"/>
      <c r="D71" s="558"/>
      <c r="E71" s="559"/>
    </row>
    <row r="72" spans="1:6" ht="13.5" thickBot="1" x14ac:dyDescent="0.25">
      <c r="A72" s="6" t="s">
        <v>16</v>
      </c>
      <c r="C72" s="20"/>
      <c r="D72" s="20"/>
      <c r="E72" s="20"/>
    </row>
    <row r="73" spans="1:6" ht="109.5" customHeight="1" thickBot="1" x14ac:dyDescent="0.25">
      <c r="A73" s="611" t="s">
        <v>17</v>
      </c>
      <c r="B73" s="1147" t="s">
        <v>1012</v>
      </c>
      <c r="C73" s="850"/>
      <c r="D73" s="850"/>
      <c r="E73" s="850"/>
      <c r="F73" s="851"/>
    </row>
    <row r="74" spans="1:6" ht="13.5" thickBot="1" x14ac:dyDescent="0.25">
      <c r="A74" s="551"/>
      <c r="B74" s="496"/>
      <c r="C74" s="496"/>
      <c r="D74" s="496"/>
      <c r="E74" s="496"/>
    </row>
    <row r="75" spans="1:6" ht="24.75" customHeight="1" thickBot="1" x14ac:dyDescent="0.25">
      <c r="A75" s="435" t="s">
        <v>253</v>
      </c>
      <c r="B75" s="1152" t="s">
        <v>650</v>
      </c>
      <c r="C75" s="1153"/>
      <c r="D75" s="1153"/>
      <c r="E75" s="1153"/>
      <c r="F75" s="1154"/>
    </row>
    <row r="76" spans="1:6" x14ac:dyDescent="0.2">
      <c r="A76" s="551"/>
      <c r="B76" s="551"/>
      <c r="C76" s="551"/>
      <c r="D76" s="551"/>
      <c r="E76" s="551"/>
    </row>
    <row r="78" spans="1:6" ht="22.5" x14ac:dyDescent="0.2">
      <c r="A78" s="831" t="s">
        <v>261</v>
      </c>
      <c r="B78" s="833"/>
      <c r="C78" s="1141" t="s">
        <v>15</v>
      </c>
      <c r="D78" s="1142"/>
      <c r="E78" s="758" t="s">
        <v>891</v>
      </c>
      <c r="F78" s="794" t="s">
        <v>1008</v>
      </c>
    </row>
    <row r="79" spans="1:6" ht="24" customHeight="1" x14ac:dyDescent="0.2">
      <c r="A79" s="820" t="s">
        <v>649</v>
      </c>
      <c r="B79" s="822"/>
      <c r="C79" s="837" t="s">
        <v>262</v>
      </c>
      <c r="D79" s="839"/>
      <c r="E79" s="258" t="s">
        <v>257</v>
      </c>
      <c r="F79" s="44">
        <v>0</v>
      </c>
    </row>
    <row r="80" spans="1:6" ht="45" customHeight="1" x14ac:dyDescent="0.2">
      <c r="A80" s="823"/>
      <c r="B80" s="825"/>
      <c r="C80" s="837" t="s">
        <v>889</v>
      </c>
      <c r="D80" s="839"/>
      <c r="E80" s="258" t="s">
        <v>166</v>
      </c>
      <c r="F80" s="44">
        <v>2</v>
      </c>
    </row>
    <row r="82" spans="1:6" ht="13.5" thickBot="1" x14ac:dyDescent="0.25">
      <c r="A82" s="6" t="s">
        <v>16</v>
      </c>
      <c r="C82" s="20"/>
      <c r="D82" s="20"/>
      <c r="E82" s="20"/>
    </row>
    <row r="83" spans="1:6" ht="88.5" customHeight="1" thickBot="1" x14ac:dyDescent="0.25">
      <c r="A83" s="611" t="s">
        <v>17</v>
      </c>
      <c r="B83" s="1147" t="s">
        <v>1013</v>
      </c>
      <c r="C83" s="850"/>
      <c r="D83" s="850"/>
      <c r="E83" s="850"/>
      <c r="F83" s="851"/>
    </row>
    <row r="84" spans="1:6" ht="13.5" thickBot="1" x14ac:dyDescent="0.25"/>
    <row r="85" spans="1:6" ht="48.75" customHeight="1" thickBot="1" x14ac:dyDescent="0.25">
      <c r="A85" s="435" t="s">
        <v>253</v>
      </c>
      <c r="B85" s="1147" t="s">
        <v>856</v>
      </c>
      <c r="C85" s="850"/>
      <c r="D85" s="850"/>
      <c r="E85" s="850"/>
      <c r="F85" s="851"/>
    </row>
    <row r="87" spans="1:6" ht="22.5" x14ac:dyDescent="0.2">
      <c r="A87" s="843" t="s">
        <v>263</v>
      </c>
      <c r="B87" s="843"/>
      <c r="C87" s="1158" t="s">
        <v>15</v>
      </c>
      <c r="D87" s="1158"/>
      <c r="E87" s="175" t="s">
        <v>891</v>
      </c>
      <c r="F87" s="794" t="s">
        <v>1008</v>
      </c>
    </row>
    <row r="88" spans="1:6" ht="67.5" customHeight="1" x14ac:dyDescent="0.2">
      <c r="A88" s="861" t="s">
        <v>652</v>
      </c>
      <c r="B88" s="861"/>
      <c r="C88" s="861" t="s">
        <v>651</v>
      </c>
      <c r="D88" s="861"/>
      <c r="E88" s="44">
        <v>2</v>
      </c>
      <c r="F88" s="584">
        <v>0</v>
      </c>
    </row>
    <row r="90" spans="1:6" ht="13.5" thickBot="1" x14ac:dyDescent="0.25">
      <c r="A90" s="6" t="s">
        <v>16</v>
      </c>
      <c r="C90" s="20"/>
      <c r="D90" s="20"/>
      <c r="E90" s="20"/>
    </row>
    <row r="91" spans="1:6" ht="79.5" thickBot="1" x14ac:dyDescent="0.25">
      <c r="A91" s="611" t="s">
        <v>17</v>
      </c>
      <c r="B91" s="1147" t="s">
        <v>1014</v>
      </c>
      <c r="C91" s="850"/>
      <c r="D91" s="850"/>
      <c r="E91" s="850"/>
      <c r="F91" s="851"/>
    </row>
    <row r="92" spans="1:6" ht="13.5" thickBot="1" x14ac:dyDescent="0.25"/>
    <row r="93" spans="1:6" ht="24.75" customHeight="1" thickBot="1" x14ac:dyDescent="0.25">
      <c r="A93" s="435" t="s">
        <v>253</v>
      </c>
      <c r="B93" s="1152" t="s">
        <v>264</v>
      </c>
      <c r="C93" s="1153"/>
      <c r="D93" s="1153"/>
      <c r="E93" s="1153"/>
      <c r="F93" s="1154"/>
    </row>
  </sheetData>
  <mergeCells count="59">
    <mergeCell ref="A88:B88"/>
    <mergeCell ref="C70:D70"/>
    <mergeCell ref="C79:D79"/>
    <mergeCell ref="C80:D80"/>
    <mergeCell ref="A69:B70"/>
    <mergeCell ref="C69:D69"/>
    <mergeCell ref="A79:B80"/>
    <mergeCell ref="B83:F83"/>
    <mergeCell ref="B85:F85"/>
    <mergeCell ref="C87:D87"/>
    <mergeCell ref="B93:F93"/>
    <mergeCell ref="B57:F57"/>
    <mergeCell ref="C59:D59"/>
    <mergeCell ref="C60:D61"/>
    <mergeCell ref="A60:B61"/>
    <mergeCell ref="F60:F61"/>
    <mergeCell ref="B91:F91"/>
    <mergeCell ref="B64:F64"/>
    <mergeCell ref="B66:F66"/>
    <mergeCell ref="C68:D68"/>
    <mergeCell ref="C88:D88"/>
    <mergeCell ref="B73:F73"/>
    <mergeCell ref="A68:B68"/>
    <mergeCell ref="A78:B78"/>
    <mergeCell ref="B75:F75"/>
    <mergeCell ref="A87:B87"/>
    <mergeCell ref="B50:F50"/>
    <mergeCell ref="A53:B53"/>
    <mergeCell ref="B55:F55"/>
    <mergeCell ref="C53:D53"/>
    <mergeCell ref="C78:D78"/>
    <mergeCell ref="C18:F18"/>
    <mergeCell ref="E60:E61"/>
    <mergeCell ref="A59:B59"/>
    <mergeCell ref="A42:B42"/>
    <mergeCell ref="A43:B46"/>
    <mergeCell ref="C45:D45"/>
    <mergeCell ref="C46:D46"/>
    <mergeCell ref="C52:D52"/>
    <mergeCell ref="B34:C34"/>
    <mergeCell ref="B35:C35"/>
    <mergeCell ref="B37:C37"/>
    <mergeCell ref="A52:B52"/>
    <mergeCell ref="C42:D42"/>
    <mergeCell ref="C43:D43"/>
    <mergeCell ref="C44:D44"/>
    <mergeCell ref="B48:F48"/>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79"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pageSetUpPr fitToPage="1"/>
  </sheetPr>
  <dimension ref="A1:I323"/>
  <sheetViews>
    <sheetView topLeftCell="A38" workbookViewId="0">
      <selection activeCell="B54" sqref="B54"/>
    </sheetView>
  </sheetViews>
  <sheetFormatPr defaultRowHeight="12.75" x14ac:dyDescent="0.2"/>
  <cols>
    <col min="1" max="1" width="25.5703125" customWidth="1"/>
    <col min="2" max="2" width="7.42578125" customWidth="1"/>
    <col min="4" max="4" width="21.5703125" customWidth="1"/>
    <col min="5" max="5" width="14" customWidth="1"/>
    <col min="6" max="6" width="17.28515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customHeight="1" thickBot="1" x14ac:dyDescent="0.25">
      <c r="A5" s="73" t="s">
        <v>642</v>
      </c>
      <c r="B5" s="3"/>
      <c r="C5" s="674" t="s">
        <v>389</v>
      </c>
      <c r="D5" s="1184" t="s">
        <v>390</v>
      </c>
      <c r="E5" s="1185"/>
      <c r="F5" s="1186"/>
      <c r="G5" s="7"/>
      <c r="H5" s="7"/>
      <c r="I5" s="7"/>
    </row>
    <row r="6" spans="1:9" ht="13.5" thickBot="1" x14ac:dyDescent="0.25">
      <c r="A6" s="15" t="s">
        <v>27</v>
      </c>
      <c r="B6" s="3"/>
      <c r="C6" s="675" t="s">
        <v>391</v>
      </c>
      <c r="D6" s="1187" t="s">
        <v>403</v>
      </c>
      <c r="E6" s="1188"/>
      <c r="F6" s="1189"/>
      <c r="G6" s="7"/>
      <c r="H6" s="7"/>
      <c r="I6" s="7"/>
    </row>
    <row r="7" spans="1:9" ht="9.75" customHeight="1" thickBot="1" x14ac:dyDescent="0.25">
      <c r="A7" s="4"/>
      <c r="B7" s="3"/>
      <c r="C7" s="3"/>
      <c r="D7" s="3"/>
      <c r="E7" s="3"/>
      <c r="F7" s="3"/>
      <c r="G7" s="7"/>
      <c r="H7" s="7"/>
      <c r="I7" s="7"/>
    </row>
    <row r="8" spans="1:9" ht="13.5" thickBot="1" x14ac:dyDescent="0.25">
      <c r="A8" s="284" t="s">
        <v>21</v>
      </c>
      <c r="B8" s="3"/>
      <c r="C8" s="829" t="s">
        <v>403</v>
      </c>
      <c r="D8" s="830"/>
      <c r="E8" s="830"/>
      <c r="F8" s="834"/>
      <c r="G8" s="414"/>
      <c r="H8" s="7"/>
      <c r="I8" s="7"/>
    </row>
    <row r="9" spans="1:9" ht="13.5" thickBot="1" x14ac:dyDescent="0.25">
      <c r="A9" s="281" t="s">
        <v>660</v>
      </c>
      <c r="B9" s="3"/>
      <c r="C9" s="1175" t="s">
        <v>360</v>
      </c>
      <c r="D9" s="1176"/>
      <c r="E9" s="1176"/>
      <c r="F9" s="1177"/>
      <c r="G9" s="7"/>
      <c r="H9" s="7"/>
      <c r="I9" s="7"/>
    </row>
    <row r="10" spans="1:9" ht="13.5" thickBot="1" x14ac:dyDescent="0.25">
      <c r="A10" s="281" t="s">
        <v>26</v>
      </c>
      <c r="B10" s="3"/>
      <c r="C10" s="829" t="s">
        <v>864</v>
      </c>
      <c r="D10" s="830"/>
      <c r="E10" s="830"/>
      <c r="F10" s="834"/>
      <c r="G10" s="7"/>
      <c r="H10" s="7"/>
      <c r="I10" s="7"/>
    </row>
    <row r="11" spans="1:9" ht="8.25" customHeight="1"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 customHeight="1" thickBot="1" x14ac:dyDescent="0.25">
      <c r="A13" s="286" t="s">
        <v>2</v>
      </c>
      <c r="B13" s="3"/>
      <c r="C13" s="1159">
        <v>365.05</v>
      </c>
      <c r="D13" s="1160"/>
      <c r="E13" s="3"/>
      <c r="F13" s="3"/>
      <c r="G13" s="7"/>
      <c r="H13" s="7"/>
      <c r="I13" s="7"/>
    </row>
    <row r="14" spans="1:9" ht="15.75" customHeight="1" thickBot="1" x14ac:dyDescent="0.25">
      <c r="A14" s="284" t="s">
        <v>272</v>
      </c>
      <c r="B14" s="3"/>
      <c r="C14" s="1159">
        <v>463.14699999999999</v>
      </c>
      <c r="D14" s="1160"/>
      <c r="E14" s="3"/>
      <c r="F14" s="3"/>
      <c r="G14" s="7"/>
      <c r="H14" s="7"/>
      <c r="I14" s="7"/>
    </row>
    <row r="15" spans="1:9" ht="13.5" thickBot="1" x14ac:dyDescent="0.25">
      <c r="A15" s="281" t="s">
        <v>1</v>
      </c>
      <c r="B15" s="3"/>
      <c r="C15" s="1161">
        <v>440.46100000000001</v>
      </c>
      <c r="D15" s="1162"/>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29" t="s">
        <v>1224</v>
      </c>
      <c r="D17" s="830"/>
      <c r="E17" s="830"/>
      <c r="F17" s="834"/>
      <c r="G17" s="7"/>
      <c r="H17" s="7"/>
      <c r="I17" s="7"/>
    </row>
    <row r="18" spans="1:9" ht="13.5" thickBot="1" x14ac:dyDescent="0.25">
      <c r="A18" s="281" t="s">
        <v>19</v>
      </c>
      <c r="B18" s="3"/>
      <c r="C18" s="829" t="s">
        <v>1222</v>
      </c>
      <c r="D18" s="830"/>
      <c r="E18" s="830"/>
      <c r="F18" s="834"/>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382" t="s">
        <v>9</v>
      </c>
      <c r="F22" s="383" t="s">
        <v>10</v>
      </c>
      <c r="G22" s="358"/>
      <c r="H22" s="358"/>
      <c r="I22" s="358"/>
    </row>
    <row r="23" spans="1:9" x14ac:dyDescent="0.2">
      <c r="A23" s="620"/>
      <c r="B23" s="88">
        <v>610</v>
      </c>
      <c r="C23" s="87"/>
      <c r="D23" s="88" t="s">
        <v>54</v>
      </c>
      <c r="E23" s="179">
        <v>274287</v>
      </c>
      <c r="F23" s="424">
        <v>274287</v>
      </c>
      <c r="G23" s="358"/>
      <c r="H23" s="358"/>
      <c r="I23" s="358"/>
    </row>
    <row r="24" spans="1:9" x14ac:dyDescent="0.2">
      <c r="A24" s="620"/>
      <c r="B24" s="88">
        <v>620</v>
      </c>
      <c r="C24" s="87"/>
      <c r="D24" s="88" t="s">
        <v>57</v>
      </c>
      <c r="E24" s="179">
        <v>96608</v>
      </c>
      <c r="F24" s="424">
        <v>96608</v>
      </c>
      <c r="G24" s="358"/>
      <c r="H24" s="358"/>
      <c r="I24" s="358"/>
    </row>
    <row r="25" spans="1:9" x14ac:dyDescent="0.2">
      <c r="A25" s="620"/>
      <c r="B25" s="176">
        <v>630</v>
      </c>
      <c r="C25" s="176"/>
      <c r="D25" s="176" t="s">
        <v>55</v>
      </c>
      <c r="E25" s="179">
        <v>91856</v>
      </c>
      <c r="F25" s="424">
        <v>69170</v>
      </c>
      <c r="G25" s="357"/>
      <c r="H25" s="359"/>
      <c r="I25" s="359"/>
    </row>
    <row r="26" spans="1:9" ht="13.5" thickBot="1" x14ac:dyDescent="0.25">
      <c r="A26" s="621"/>
      <c r="B26" s="263">
        <v>640</v>
      </c>
      <c r="C26" s="263"/>
      <c r="D26" s="263" t="s">
        <v>66</v>
      </c>
      <c r="E26" s="264">
        <v>396</v>
      </c>
      <c r="F26" s="422">
        <v>396</v>
      </c>
      <c r="G26" s="360"/>
      <c r="H26" s="361"/>
      <c r="I26" s="361"/>
    </row>
    <row r="27" spans="1:9" ht="13.5" thickBot="1" x14ac:dyDescent="0.25">
      <c r="A27" s="23" t="s">
        <v>11</v>
      </c>
      <c r="B27" s="24"/>
      <c r="C27" s="24"/>
      <c r="D27" s="24"/>
      <c r="E27" s="60">
        <f>SUM(E23:E26)</f>
        <v>463147</v>
      </c>
      <c r="F27" s="61">
        <f>SUM(F23:F26)</f>
        <v>440461</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463147</v>
      </c>
      <c r="F29" s="59">
        <f>F28+F27</f>
        <v>440461</v>
      </c>
      <c r="G29" s="357"/>
      <c r="H29" s="362"/>
      <c r="I29" s="362"/>
    </row>
    <row r="30" spans="1:9" x14ac:dyDescent="0.2">
      <c r="A30" s="622" t="s">
        <v>243</v>
      </c>
      <c r="B30" s="1163" t="s">
        <v>6</v>
      </c>
      <c r="C30" s="1164"/>
      <c r="D30" s="21" t="s">
        <v>244</v>
      </c>
      <c r="E30" s="21" t="s">
        <v>9</v>
      </c>
      <c r="F30" s="423" t="s">
        <v>10</v>
      </c>
      <c r="G30" s="357"/>
      <c r="H30" s="362"/>
      <c r="I30" s="362"/>
    </row>
    <row r="31" spans="1:9" x14ac:dyDescent="0.2">
      <c r="A31" s="626"/>
      <c r="B31" s="1166">
        <v>212</v>
      </c>
      <c r="C31" s="1167"/>
      <c r="D31" s="88" t="s">
        <v>362</v>
      </c>
      <c r="E31" s="130">
        <v>1159</v>
      </c>
      <c r="F31" s="421">
        <v>1159</v>
      </c>
      <c r="G31" s="357"/>
      <c r="H31" s="362"/>
      <c r="I31" s="362"/>
    </row>
    <row r="32" spans="1:9" ht="13.5" thickBot="1" x14ac:dyDescent="0.25">
      <c r="A32" s="627"/>
      <c r="B32" s="1168">
        <v>292</v>
      </c>
      <c r="C32" s="1168"/>
      <c r="D32" s="415" t="s">
        <v>935</v>
      </c>
      <c r="E32" s="416">
        <v>150</v>
      </c>
      <c r="F32" s="623">
        <v>150</v>
      </c>
      <c r="G32" s="357"/>
      <c r="H32" s="362"/>
      <c r="I32" s="362"/>
    </row>
    <row r="33" spans="1:9" ht="13.5" thickBot="1" x14ac:dyDescent="0.25">
      <c r="A33" s="23" t="s">
        <v>245</v>
      </c>
      <c r="B33" s="24"/>
      <c r="C33" s="24"/>
      <c r="D33" s="24"/>
      <c r="E33" s="60">
        <f>SUM(E30:E32)</f>
        <v>1309</v>
      </c>
      <c r="F33" s="61">
        <f>SUM(F30:F32)</f>
        <v>1309</v>
      </c>
      <c r="G33" s="357"/>
      <c r="H33" s="362"/>
      <c r="I33" s="362"/>
    </row>
    <row r="34" spans="1:9" ht="15.75" x14ac:dyDescent="0.25">
      <c r="A34" s="13" t="s">
        <v>14</v>
      </c>
      <c r="B34" s="283"/>
      <c r="C34" s="14"/>
      <c r="D34" s="14"/>
      <c r="E34" s="14"/>
      <c r="F34" s="14"/>
      <c r="G34" s="372"/>
      <c r="H34" s="372"/>
      <c r="I34" s="372"/>
    </row>
    <row r="35" spans="1:9" ht="9" customHeight="1" x14ac:dyDescent="0.2">
      <c r="A35" s="1"/>
      <c r="B35" s="47"/>
      <c r="G35" s="11"/>
      <c r="H35" s="11"/>
      <c r="I35" s="11"/>
    </row>
    <row r="36" spans="1:9" ht="22.5" customHeight="1" x14ac:dyDescent="0.2">
      <c r="A36" s="1158" t="s">
        <v>22</v>
      </c>
      <c r="B36" s="1158"/>
      <c r="C36" s="1158" t="s">
        <v>15</v>
      </c>
      <c r="D36" s="1158"/>
      <c r="E36" s="175" t="s">
        <v>956</v>
      </c>
      <c r="F36" s="29" t="s">
        <v>1225</v>
      </c>
      <c r="G36" s="358"/>
      <c r="H36" s="358"/>
      <c r="I36" s="363"/>
    </row>
    <row r="37" spans="1:9" ht="25.5" customHeight="1" x14ac:dyDescent="0.2">
      <c r="A37" s="826" t="s">
        <v>661</v>
      </c>
      <c r="B37" s="826"/>
      <c r="C37" s="861" t="s">
        <v>396</v>
      </c>
      <c r="D37" s="861"/>
      <c r="E37" s="258" t="s">
        <v>404</v>
      </c>
      <c r="F37" s="628">
        <v>1</v>
      </c>
      <c r="G37" s="366"/>
      <c r="H37" s="367"/>
      <c r="I37" s="366"/>
    </row>
    <row r="38" spans="1:9" ht="12.75" customHeight="1" x14ac:dyDescent="0.2">
      <c r="A38" s="826"/>
      <c r="B38" s="826"/>
      <c r="C38" s="1165" t="s">
        <v>662</v>
      </c>
      <c r="D38" s="1165"/>
      <c r="E38" s="44">
        <v>95</v>
      </c>
      <c r="F38" s="628">
        <v>1</v>
      </c>
      <c r="G38" s="366"/>
      <c r="H38" s="367"/>
      <c r="I38" s="366"/>
    </row>
    <row r="39" spans="1:9" ht="14.25" customHeight="1" x14ac:dyDescent="0.2">
      <c r="A39" s="826"/>
      <c r="B39" s="826"/>
      <c r="C39" s="1165" t="s">
        <v>663</v>
      </c>
      <c r="D39" s="1165"/>
      <c r="E39" s="44">
        <v>70</v>
      </c>
      <c r="F39" s="628">
        <v>0.72</v>
      </c>
      <c r="G39" s="366"/>
      <c r="H39" s="367"/>
      <c r="I39" s="366"/>
    </row>
    <row r="40" spans="1:9" ht="24" customHeight="1" x14ac:dyDescent="0.2">
      <c r="A40" s="826"/>
      <c r="B40" s="826"/>
      <c r="C40" s="861" t="s">
        <v>397</v>
      </c>
      <c r="D40" s="861"/>
      <c r="E40" s="44">
        <v>90</v>
      </c>
      <c r="F40" s="628">
        <v>1</v>
      </c>
      <c r="G40" s="366"/>
      <c r="H40" s="367"/>
      <c r="I40" s="366"/>
    </row>
    <row r="41" spans="1:9" ht="15.75" customHeight="1" x14ac:dyDescent="0.2">
      <c r="A41" s="826"/>
      <c r="B41" s="826"/>
      <c r="C41" s="1165" t="s">
        <v>398</v>
      </c>
      <c r="D41" s="1165"/>
      <c r="E41" s="44">
        <v>80</v>
      </c>
      <c r="F41" s="391">
        <v>0.98</v>
      </c>
      <c r="G41" s="366"/>
      <c r="H41" s="367"/>
      <c r="I41" s="366"/>
    </row>
    <row r="42" spans="1:9" ht="22.5" customHeight="1" x14ac:dyDescent="0.2">
      <c r="A42" s="1169" t="s">
        <v>788</v>
      </c>
      <c r="B42" s="1170"/>
      <c r="C42" s="1173" t="s">
        <v>671</v>
      </c>
      <c r="D42" s="1174"/>
      <c r="E42" s="591">
        <v>25</v>
      </c>
      <c r="F42" s="44">
        <v>0</v>
      </c>
      <c r="G42" s="373"/>
      <c r="H42" s="373"/>
      <c r="I42" s="357"/>
    </row>
    <row r="43" spans="1:9" ht="24.75" customHeight="1" x14ac:dyDescent="0.2">
      <c r="A43" s="1169" t="s">
        <v>789</v>
      </c>
      <c r="B43" s="1170"/>
      <c r="C43" s="1171" t="s">
        <v>672</v>
      </c>
      <c r="D43" s="1172"/>
      <c r="E43" s="44">
        <v>30</v>
      </c>
      <c r="F43" s="44">
        <v>0</v>
      </c>
      <c r="G43" s="373"/>
      <c r="H43" s="373"/>
      <c r="I43" s="357"/>
    </row>
    <row r="44" spans="1:9" ht="32.25" customHeight="1" x14ac:dyDescent="0.2">
      <c r="A44" s="1169" t="s">
        <v>790</v>
      </c>
      <c r="B44" s="1170"/>
      <c r="C44" s="1171" t="s">
        <v>791</v>
      </c>
      <c r="D44" s="1172"/>
      <c r="E44" s="63" t="s">
        <v>792</v>
      </c>
      <c r="F44" s="740">
        <v>2975</v>
      </c>
      <c r="G44" s="373"/>
      <c r="H44" s="373"/>
      <c r="I44" s="357"/>
    </row>
    <row r="45" spans="1:9" x14ac:dyDescent="0.2">
      <c r="A45" s="430"/>
      <c r="B45" s="430"/>
      <c r="C45" s="624"/>
      <c r="D45" s="624"/>
      <c r="E45" s="625"/>
      <c r="F45" s="612"/>
      <c r="G45" s="373"/>
      <c r="H45" s="373"/>
      <c r="I45" s="357"/>
    </row>
    <row r="46" spans="1:9" ht="12.75" customHeight="1" thickBot="1" x14ac:dyDescent="0.25">
      <c r="A46" s="6" t="s">
        <v>16</v>
      </c>
      <c r="E46" s="6"/>
      <c r="F46" s="617"/>
    </row>
    <row r="47" spans="1:9" ht="33.75" customHeight="1" x14ac:dyDescent="0.2">
      <c r="A47" s="1178" t="s">
        <v>17</v>
      </c>
      <c r="B47" s="1182" t="s">
        <v>975</v>
      </c>
      <c r="C47" s="1182"/>
      <c r="D47" s="1182"/>
      <c r="E47" s="1182"/>
      <c r="F47" s="1183"/>
    </row>
    <row r="48" spans="1:9" ht="24.75" customHeight="1" x14ac:dyDescent="0.2">
      <c r="A48" s="1179"/>
      <c r="B48" s="1180"/>
      <c r="C48" s="1180"/>
      <c r="D48" s="1180"/>
      <c r="E48" s="1180"/>
      <c r="F48" s="1181"/>
    </row>
    <row r="49" spans="1:6" ht="60.75" customHeight="1" x14ac:dyDescent="0.2">
      <c r="A49" s="1179"/>
      <c r="B49" s="1180" t="s">
        <v>1226</v>
      </c>
      <c r="C49" s="1180"/>
      <c r="D49" s="1180"/>
      <c r="E49" s="1180"/>
      <c r="F49" s="1181"/>
    </row>
    <row r="50" spans="1:6" ht="168" customHeight="1" x14ac:dyDescent="0.2">
      <c r="A50" s="1179"/>
      <c r="B50" s="1180" t="s">
        <v>1227</v>
      </c>
      <c r="C50" s="1180"/>
      <c r="D50" s="1180"/>
      <c r="E50" s="1180"/>
      <c r="F50" s="1181"/>
    </row>
    <row r="51" spans="1:6" ht="41.25" customHeight="1" x14ac:dyDescent="0.2">
      <c r="A51" s="1179"/>
      <c r="B51" s="1180" t="s">
        <v>1228</v>
      </c>
      <c r="C51" s="1180"/>
      <c r="D51" s="1180"/>
      <c r="E51" s="1180"/>
      <c r="F51" s="1181"/>
    </row>
    <row r="52" spans="1:6" ht="13.5" thickBot="1" x14ac:dyDescent="0.25">
      <c r="A52" s="3"/>
      <c r="F52" s="3"/>
    </row>
    <row r="53" spans="1:6" ht="24.75" thickBot="1" x14ac:dyDescent="0.25">
      <c r="A53" s="243" t="s">
        <v>29</v>
      </c>
      <c r="B53" s="1114"/>
      <c r="C53" s="850"/>
      <c r="D53" s="850"/>
      <c r="E53" s="850"/>
      <c r="F53" s="851"/>
    </row>
    <row r="54" spans="1:6" x14ac:dyDescent="0.2">
      <c r="A54" s="3"/>
      <c r="B54" s="3"/>
      <c r="C54" s="3"/>
      <c r="D54" s="3"/>
      <c r="E54" s="3"/>
      <c r="F54" s="3"/>
    </row>
    <row r="55" spans="1:6" x14ac:dyDescent="0.2">
      <c r="A55" s="3"/>
      <c r="B55" s="3"/>
      <c r="C55" s="3"/>
      <c r="D55" s="3"/>
      <c r="E55" s="3"/>
      <c r="F55" s="3"/>
    </row>
    <row r="56" spans="1:6" x14ac:dyDescent="0.2">
      <c r="A56" s="3"/>
      <c r="B56" s="3"/>
      <c r="C56" s="3"/>
      <c r="D56" s="3"/>
      <c r="E56" s="3"/>
      <c r="F56" s="3"/>
    </row>
    <row r="57" spans="1:6" x14ac:dyDescent="0.2">
      <c r="A57" s="3"/>
      <c r="B57" s="3"/>
      <c r="C57" s="3"/>
      <c r="D57" s="3"/>
      <c r="E57" s="3"/>
      <c r="F57" s="3"/>
    </row>
    <row r="58" spans="1:6" x14ac:dyDescent="0.2">
      <c r="A58" s="3"/>
      <c r="B58" s="3"/>
      <c r="C58" s="3"/>
      <c r="D58" s="3"/>
      <c r="E58" s="3"/>
      <c r="F58" s="3"/>
    </row>
    <row r="59" spans="1:6" x14ac:dyDescent="0.2">
      <c r="A59" s="3"/>
      <c r="B59" s="3"/>
      <c r="C59" s="3"/>
      <c r="D59" s="3"/>
      <c r="E59" s="3"/>
      <c r="F59" s="3"/>
    </row>
    <row r="60" spans="1:6" x14ac:dyDescent="0.2">
      <c r="A60" s="3"/>
      <c r="B60" s="3"/>
      <c r="C60" s="3"/>
      <c r="D60" s="3"/>
      <c r="E60" s="3"/>
      <c r="F60" s="3"/>
    </row>
    <row r="61" spans="1:6" x14ac:dyDescent="0.2">
      <c r="A61" s="3"/>
      <c r="B61" s="3"/>
      <c r="C61" s="3"/>
      <c r="D61" s="3"/>
      <c r="E61" s="3"/>
      <c r="F61" s="3"/>
    </row>
    <row r="62" spans="1:6" x14ac:dyDescent="0.2">
      <c r="A62" s="3"/>
      <c r="B62" s="3"/>
      <c r="C62" s="3"/>
      <c r="D62" s="3"/>
      <c r="E62" s="3"/>
      <c r="F62" s="3"/>
    </row>
    <row r="63" spans="1:6" x14ac:dyDescent="0.2">
      <c r="A63" s="3"/>
      <c r="B63" s="3"/>
      <c r="C63" s="3"/>
      <c r="D63" s="3"/>
      <c r="E63" s="3"/>
      <c r="F63" s="3"/>
    </row>
    <row r="64" spans="1:6"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row>
    <row r="305" spans="1:5" x14ac:dyDescent="0.2">
      <c r="A305" s="3"/>
      <c r="B305" s="3"/>
      <c r="C305" s="3"/>
      <c r="D305" s="3"/>
      <c r="E305" s="3"/>
    </row>
    <row r="306" spans="1:5" x14ac:dyDescent="0.2">
      <c r="A306" s="3"/>
      <c r="B306" s="3"/>
      <c r="C306" s="3"/>
      <c r="D306" s="3"/>
      <c r="E306" s="3"/>
    </row>
    <row r="307" spans="1:5" x14ac:dyDescent="0.2">
      <c r="A307" s="3"/>
      <c r="B307" s="3"/>
      <c r="C307" s="3"/>
      <c r="D307" s="3"/>
      <c r="E307" s="3"/>
    </row>
    <row r="308" spans="1:5" x14ac:dyDescent="0.2">
      <c r="A308" s="3"/>
      <c r="B308" s="3"/>
      <c r="C308" s="3"/>
      <c r="D308" s="3"/>
      <c r="E308" s="3"/>
    </row>
    <row r="309" spans="1:5" x14ac:dyDescent="0.2">
      <c r="A309" s="3"/>
      <c r="B309" s="3"/>
      <c r="C309" s="3"/>
      <c r="D309" s="3"/>
      <c r="E309" s="3"/>
    </row>
    <row r="310" spans="1:5" x14ac:dyDescent="0.2">
      <c r="A310" s="3"/>
      <c r="B310" s="3"/>
      <c r="C310" s="3"/>
      <c r="D310" s="3"/>
      <c r="E310" s="3"/>
    </row>
    <row r="311" spans="1:5" x14ac:dyDescent="0.2">
      <c r="B311" s="3"/>
      <c r="C311" s="3"/>
      <c r="D311" s="3"/>
      <c r="E311" s="3"/>
    </row>
    <row r="312" spans="1:5" x14ac:dyDescent="0.2">
      <c r="B312" s="3"/>
      <c r="C312" s="3"/>
      <c r="D312" s="3"/>
      <c r="E312" s="3"/>
    </row>
    <row r="313" spans="1:5" x14ac:dyDescent="0.2">
      <c r="B313" s="3"/>
      <c r="C313" s="3"/>
      <c r="D313" s="3"/>
      <c r="E313" s="3"/>
    </row>
    <row r="314" spans="1:5" x14ac:dyDescent="0.2">
      <c r="B314" s="3"/>
      <c r="C314" s="3"/>
      <c r="D314" s="3"/>
      <c r="E314" s="3"/>
    </row>
    <row r="315" spans="1:5" x14ac:dyDescent="0.2">
      <c r="B315" s="3"/>
      <c r="C315" s="3"/>
      <c r="D315" s="3"/>
      <c r="E315" s="3"/>
    </row>
    <row r="316" spans="1:5" x14ac:dyDescent="0.2">
      <c r="B316" s="3"/>
      <c r="C316" s="3"/>
      <c r="D316" s="3"/>
      <c r="E316" s="3"/>
    </row>
    <row r="317" spans="1:5" x14ac:dyDescent="0.2">
      <c r="E317" s="3"/>
    </row>
    <row r="318" spans="1:5" x14ac:dyDescent="0.2">
      <c r="E318" s="3"/>
    </row>
    <row r="319" spans="1:5" x14ac:dyDescent="0.2">
      <c r="E319" s="3"/>
    </row>
    <row r="320" spans="1:5" x14ac:dyDescent="0.2">
      <c r="E320" s="3"/>
    </row>
    <row r="321" spans="5:5" x14ac:dyDescent="0.2">
      <c r="E321" s="3"/>
    </row>
    <row r="322" spans="5:5" x14ac:dyDescent="0.2">
      <c r="E322" s="3"/>
    </row>
    <row r="323" spans="5:5" x14ac:dyDescent="0.2">
      <c r="E323" s="3"/>
    </row>
  </sheetData>
  <mergeCells count="36">
    <mergeCell ref="D3:F3"/>
    <mergeCell ref="D4:F4"/>
    <mergeCell ref="D5:F5"/>
    <mergeCell ref="D6:F6"/>
    <mergeCell ref="C8:F8"/>
    <mergeCell ref="C9:F9"/>
    <mergeCell ref="A36:B36"/>
    <mergeCell ref="A47:A51"/>
    <mergeCell ref="C13:D13"/>
    <mergeCell ref="C36:D36"/>
    <mergeCell ref="C37:D37"/>
    <mergeCell ref="C38:D38"/>
    <mergeCell ref="A43:B43"/>
    <mergeCell ref="B51:F51"/>
    <mergeCell ref="B47:F48"/>
    <mergeCell ref="B49:F49"/>
    <mergeCell ref="B50:F50"/>
    <mergeCell ref="A42:B42"/>
    <mergeCell ref="C10:F10"/>
    <mergeCell ref="C12:D12"/>
    <mergeCell ref="B53:F53"/>
    <mergeCell ref="C14:D14"/>
    <mergeCell ref="C15:D15"/>
    <mergeCell ref="C17:F17"/>
    <mergeCell ref="C18:F18"/>
    <mergeCell ref="B30:C30"/>
    <mergeCell ref="C39:D39"/>
    <mergeCell ref="C40:D40"/>
    <mergeCell ref="B31:C31"/>
    <mergeCell ref="A37:B41"/>
    <mergeCell ref="B32:C32"/>
    <mergeCell ref="A44:B44"/>
    <mergeCell ref="C43:D43"/>
    <mergeCell ref="C44:D44"/>
    <mergeCell ref="C42:D42"/>
    <mergeCell ref="C41:D41"/>
  </mergeCells>
  <pageMargins left="0.7" right="0.7" top="0.75" bottom="0.75" header="0.3" footer="0.3"/>
  <pageSetup paperSize="9" scale="9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H44"/>
  <sheetViews>
    <sheetView showGridLines="0" topLeftCell="A41" workbookViewId="0">
      <selection activeCell="B41" sqref="B41:F42"/>
    </sheetView>
  </sheetViews>
  <sheetFormatPr defaultRowHeight="12.75" x14ac:dyDescent="0.2"/>
  <cols>
    <col min="1" max="1" width="23.28515625" customWidth="1"/>
    <col min="2" max="2" width="5.5703125" customWidth="1"/>
    <col min="3" max="3" width="11.85546875" customWidth="1"/>
    <col min="4" max="4" width="23.42578125"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642</v>
      </c>
      <c r="B5" s="3"/>
      <c r="C5" s="42" t="s">
        <v>148</v>
      </c>
      <c r="D5" s="36" t="s">
        <v>499</v>
      </c>
      <c r="E5" s="37"/>
      <c r="F5" s="38"/>
    </row>
    <row r="6" spans="1:8" ht="13.5" thickBot="1" x14ac:dyDescent="0.25">
      <c r="A6" s="4"/>
      <c r="B6" s="3"/>
      <c r="C6" s="3"/>
      <c r="D6" s="3"/>
      <c r="E6" s="3"/>
      <c r="F6" s="3"/>
    </row>
    <row r="7" spans="1:8" ht="13.5" thickBot="1" x14ac:dyDescent="0.25">
      <c r="A7" s="15" t="s">
        <v>21</v>
      </c>
      <c r="B7" s="3"/>
      <c r="C7" s="9" t="s">
        <v>151</v>
      </c>
      <c r="D7" s="8"/>
      <c r="E7" s="8"/>
      <c r="F7" s="53"/>
    </row>
    <row r="8" spans="1:8" ht="13.5" thickBot="1" x14ac:dyDescent="0.25">
      <c r="A8" s="16" t="s">
        <v>42</v>
      </c>
      <c r="B8" s="3"/>
      <c r="C8" s="829" t="s">
        <v>48</v>
      </c>
      <c r="D8" s="830"/>
      <c r="E8" s="830"/>
      <c r="F8" s="834"/>
    </row>
    <row r="9" spans="1:8" ht="13.5" thickBot="1" x14ac:dyDescent="0.25">
      <c r="A9" s="16" t="s">
        <v>26</v>
      </c>
      <c r="B9" s="3"/>
      <c r="C9" s="829" t="s">
        <v>150</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0.5</v>
      </c>
      <c r="D12" s="828"/>
      <c r="E12" s="3"/>
      <c r="F12" s="3"/>
    </row>
    <row r="13" spans="1:8" ht="13.5" thickBot="1" x14ac:dyDescent="0.25">
      <c r="A13" s="15" t="s">
        <v>20</v>
      </c>
      <c r="B13" s="3"/>
      <c r="C13" s="827">
        <v>0.5</v>
      </c>
      <c r="D13" s="828"/>
      <c r="E13" s="3"/>
      <c r="F13" s="3"/>
    </row>
    <row r="14" spans="1:8" ht="13.5" thickBot="1" x14ac:dyDescent="0.25">
      <c r="A14" s="16" t="s">
        <v>1</v>
      </c>
      <c r="B14" s="3"/>
      <c r="C14" s="829">
        <v>0</v>
      </c>
      <c r="D14" s="834"/>
      <c r="E14" s="3"/>
      <c r="F14" s="3"/>
    </row>
    <row r="15" spans="1:8" ht="3" customHeight="1" thickBot="1" x14ac:dyDescent="0.25">
      <c r="A15" s="10"/>
      <c r="B15" s="3"/>
      <c r="C15" s="12"/>
      <c r="D15" s="12"/>
      <c r="E15" s="11"/>
      <c r="F15" s="11"/>
    </row>
    <row r="16" spans="1:8" ht="13.5" thickBot="1" x14ac:dyDescent="0.25">
      <c r="A16" s="15" t="s">
        <v>18</v>
      </c>
      <c r="B16" s="11"/>
      <c r="C16" s="829" t="s">
        <v>1105</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500</v>
      </c>
      <c r="F22" s="55">
        <v>0</v>
      </c>
    </row>
    <row r="23" spans="1:8" ht="13.5" thickBot="1" x14ac:dyDescent="0.25">
      <c r="A23" s="23" t="s">
        <v>11</v>
      </c>
      <c r="B23" s="24"/>
      <c r="C23" s="24"/>
      <c r="D23" s="24"/>
      <c r="E23" s="61">
        <f>SUM(E22:E22)</f>
        <v>500</v>
      </c>
      <c r="F23" s="61">
        <f>SUM(F22:F22)</f>
        <v>0</v>
      </c>
    </row>
    <row r="24" spans="1:8" ht="13.5" thickBot="1" x14ac:dyDescent="0.25">
      <c r="A24" s="33" t="s">
        <v>12</v>
      </c>
      <c r="B24" s="31"/>
      <c r="C24" s="31"/>
      <c r="D24" s="31"/>
      <c r="E24" s="56">
        <v>0</v>
      </c>
      <c r="F24" s="57">
        <v>1850</v>
      </c>
    </row>
    <row r="25" spans="1:8" ht="13.5" thickBot="1" x14ac:dyDescent="0.25">
      <c r="A25" s="26" t="s">
        <v>13</v>
      </c>
      <c r="B25" s="24"/>
      <c r="C25" s="24"/>
      <c r="D25" s="24"/>
      <c r="E25" s="58">
        <f>E24+E23</f>
        <v>500</v>
      </c>
      <c r="F25" s="58">
        <f>F24+F23</f>
        <v>1850</v>
      </c>
    </row>
    <row r="26" spans="1:8" ht="7.5" customHeight="1" x14ac:dyDescent="0.2"/>
    <row r="27" spans="1:8" hidden="1" x14ac:dyDescent="0.2"/>
    <row r="28" spans="1:8" ht="15.75" x14ac:dyDescent="0.25">
      <c r="A28" s="13" t="s">
        <v>14</v>
      </c>
      <c r="B28" s="14"/>
      <c r="C28" s="14"/>
      <c r="D28" s="14"/>
      <c r="E28" s="14"/>
      <c r="F28" s="14"/>
      <c r="G28" s="47"/>
      <c r="H28" s="47"/>
    </row>
    <row r="29" spans="1:8" ht="6" customHeight="1" x14ac:dyDescent="0.2">
      <c r="A29" s="1"/>
    </row>
    <row r="30" spans="1:8" ht="22.5" x14ac:dyDescent="0.2">
      <c r="A30" s="831" t="s">
        <v>22</v>
      </c>
      <c r="B30" s="833"/>
      <c r="C30" s="831" t="s">
        <v>15</v>
      </c>
      <c r="D30" s="833"/>
      <c r="E30" s="175" t="s">
        <v>900</v>
      </c>
      <c r="F30" s="29" t="s">
        <v>1008</v>
      </c>
    </row>
    <row r="31" spans="1:8" ht="37.5" customHeight="1" x14ac:dyDescent="0.2">
      <c r="A31" s="820" t="s">
        <v>153</v>
      </c>
      <c r="B31" s="822"/>
      <c r="C31" s="837" t="s">
        <v>154</v>
      </c>
      <c r="D31" s="839"/>
      <c r="E31" s="44">
        <v>2</v>
      </c>
      <c r="F31" s="63">
        <v>12</v>
      </c>
    </row>
    <row r="32" spans="1:8" ht="31.5" customHeight="1" x14ac:dyDescent="0.2">
      <c r="A32" s="859"/>
      <c r="B32" s="860"/>
      <c r="C32" s="837" t="s">
        <v>155</v>
      </c>
      <c r="D32" s="839"/>
      <c r="E32" s="208">
        <v>2</v>
      </c>
      <c r="F32" s="209" t="s">
        <v>888</v>
      </c>
    </row>
    <row r="33" spans="1:8" ht="27.75" customHeight="1" x14ac:dyDescent="0.2">
      <c r="A33" s="823"/>
      <c r="B33" s="825"/>
      <c r="C33" s="837" t="s">
        <v>156</v>
      </c>
      <c r="D33" s="839"/>
      <c r="E33" s="207">
        <v>0.5</v>
      </c>
      <c r="F33" s="207">
        <v>0.75</v>
      </c>
    </row>
    <row r="34" spans="1:8" ht="60" customHeight="1" x14ac:dyDescent="0.2">
      <c r="A34" s="857" t="s">
        <v>158</v>
      </c>
      <c r="B34" s="858"/>
      <c r="C34" s="837" t="s">
        <v>500</v>
      </c>
      <c r="D34" s="839"/>
      <c r="E34" s="562">
        <v>8</v>
      </c>
      <c r="F34" s="338">
        <v>8</v>
      </c>
    </row>
    <row r="35" spans="1:8" ht="27.75" customHeight="1" x14ac:dyDescent="0.2">
      <c r="A35" s="826" t="s">
        <v>159</v>
      </c>
      <c r="B35" s="826"/>
      <c r="C35" s="861" t="s">
        <v>502</v>
      </c>
      <c r="D35" s="861"/>
      <c r="E35" s="207" t="s">
        <v>33</v>
      </c>
      <c r="F35" s="207" t="s">
        <v>33</v>
      </c>
    </row>
    <row r="36" spans="1:8" ht="27.75" customHeight="1" x14ac:dyDescent="0.2">
      <c r="A36" s="826"/>
      <c r="B36" s="826"/>
      <c r="C36" s="837" t="s">
        <v>501</v>
      </c>
      <c r="D36" s="839"/>
      <c r="E36" s="207" t="s">
        <v>33</v>
      </c>
      <c r="F36" s="207" t="s">
        <v>33</v>
      </c>
    </row>
    <row r="37" spans="1:8" ht="27.75" customHeight="1" x14ac:dyDescent="0.2">
      <c r="A37" s="826"/>
      <c r="B37" s="826"/>
      <c r="C37" s="861" t="s">
        <v>503</v>
      </c>
      <c r="D37" s="861"/>
      <c r="E37" s="207" t="s">
        <v>33</v>
      </c>
      <c r="F37" s="207" t="s">
        <v>33</v>
      </c>
    </row>
    <row r="38" spans="1:8" ht="17.25" customHeight="1" x14ac:dyDescent="0.2">
      <c r="A38" s="6" t="s">
        <v>16</v>
      </c>
      <c r="E38" s="20"/>
      <c r="F38" s="20"/>
    </row>
    <row r="39" spans="1:8" ht="409.5" customHeight="1" x14ac:dyDescent="0.2">
      <c r="A39" s="852" t="s">
        <v>17</v>
      </c>
      <c r="B39" s="862" t="s">
        <v>1106</v>
      </c>
      <c r="C39" s="863"/>
      <c r="D39" s="863"/>
      <c r="E39" s="863"/>
      <c r="F39" s="864"/>
      <c r="G39" s="19"/>
      <c r="H39" s="19"/>
    </row>
    <row r="40" spans="1:8" ht="409.5" customHeight="1" x14ac:dyDescent="0.2">
      <c r="A40" s="853"/>
      <c r="B40" s="865"/>
      <c r="C40" s="866"/>
      <c r="D40" s="866"/>
      <c r="E40" s="866"/>
      <c r="F40" s="867"/>
    </row>
    <row r="41" spans="1:8" ht="294" customHeight="1" x14ac:dyDescent="0.2">
      <c r="A41" s="853"/>
      <c r="B41" s="868" t="s">
        <v>1107</v>
      </c>
      <c r="C41" s="868"/>
      <c r="D41" s="868"/>
      <c r="E41" s="868"/>
      <c r="F41" s="868"/>
    </row>
    <row r="42" spans="1:8" ht="242.25" customHeight="1" x14ac:dyDescent="0.2">
      <c r="A42" s="853"/>
      <c r="B42" s="868"/>
      <c r="C42" s="868"/>
      <c r="D42" s="868"/>
      <c r="E42" s="868"/>
      <c r="F42" s="868"/>
    </row>
    <row r="44" spans="1:8" ht="22.5" x14ac:dyDescent="0.2">
      <c r="A44" s="411" t="s">
        <v>29</v>
      </c>
      <c r="B44" s="854"/>
      <c r="C44" s="855"/>
      <c r="D44" s="855"/>
      <c r="E44" s="855"/>
      <c r="F44" s="856"/>
    </row>
  </sheetData>
  <mergeCells count="24">
    <mergeCell ref="A39:A42"/>
    <mergeCell ref="B44:F44"/>
    <mergeCell ref="A34:B34"/>
    <mergeCell ref="C34:D34"/>
    <mergeCell ref="A31:B33"/>
    <mergeCell ref="C33:D33"/>
    <mergeCell ref="A35:B37"/>
    <mergeCell ref="C35:D35"/>
    <mergeCell ref="C37:D37"/>
    <mergeCell ref="C36:D36"/>
    <mergeCell ref="C31:D31"/>
    <mergeCell ref="C32:D32"/>
    <mergeCell ref="B39:F40"/>
    <mergeCell ref="B41:F42"/>
    <mergeCell ref="C8:F8"/>
    <mergeCell ref="C9:F9"/>
    <mergeCell ref="C11:D11"/>
    <mergeCell ref="C12:D12"/>
    <mergeCell ref="C13:D13"/>
    <mergeCell ref="C14:D14"/>
    <mergeCell ref="C16:F16"/>
    <mergeCell ref="C17:F17"/>
    <mergeCell ref="C30:D30"/>
    <mergeCell ref="A30:B30"/>
  </mergeCells>
  <pageMargins left="0.7" right="0.7" top="0.75" bottom="0.75" header="0.3" footer="0.3"/>
  <pageSetup paperSize="9" scale="91" fitToHeight="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pageSetUpPr fitToPage="1"/>
  </sheetPr>
  <dimension ref="A1:I328"/>
  <sheetViews>
    <sheetView topLeftCell="A36" workbookViewId="0">
      <selection activeCell="B50" sqref="B50"/>
    </sheetView>
  </sheetViews>
  <sheetFormatPr defaultRowHeight="12.75" x14ac:dyDescent="0.2"/>
  <cols>
    <col min="1" max="1" width="25.5703125" customWidth="1"/>
    <col min="2" max="2" width="7.42578125" customWidth="1"/>
    <col min="4" max="4" width="15.85546875" customWidth="1"/>
    <col min="5" max="5" width="16.85546875" customWidth="1"/>
    <col min="6" max="6" width="24.71093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customHeight="1" thickBot="1" x14ac:dyDescent="0.25">
      <c r="A5" s="73" t="s">
        <v>642</v>
      </c>
      <c r="B5" s="3"/>
      <c r="C5" s="674" t="s">
        <v>389</v>
      </c>
      <c r="D5" s="1184" t="s">
        <v>390</v>
      </c>
      <c r="E5" s="1185"/>
      <c r="F5" s="1186"/>
      <c r="G5" s="7"/>
      <c r="H5" s="7"/>
      <c r="I5" s="7"/>
    </row>
    <row r="6" spans="1:9" ht="27" customHeight="1" thickBot="1" x14ac:dyDescent="0.25">
      <c r="A6" s="15" t="s">
        <v>27</v>
      </c>
      <c r="B6" s="3"/>
      <c r="C6" s="690" t="s">
        <v>750</v>
      </c>
      <c r="D6" s="1187" t="s">
        <v>751</v>
      </c>
      <c r="E6" s="1188"/>
      <c r="F6" s="1189"/>
      <c r="G6" s="7"/>
      <c r="H6" s="7"/>
      <c r="I6" s="7"/>
    </row>
    <row r="7" spans="1:9" ht="9.75" customHeight="1" thickBot="1" x14ac:dyDescent="0.25">
      <c r="A7" s="4"/>
      <c r="B7" s="3"/>
      <c r="C7" s="3"/>
      <c r="D7" s="3"/>
      <c r="E7" s="3"/>
      <c r="F7" s="3"/>
      <c r="G7" s="7"/>
      <c r="H7" s="7"/>
      <c r="I7" s="7"/>
    </row>
    <row r="8" spans="1:9" ht="13.5" thickBot="1" x14ac:dyDescent="0.25">
      <c r="A8" s="284" t="s">
        <v>21</v>
      </c>
      <c r="B8" s="3"/>
      <c r="C8" s="1193" t="s">
        <v>752</v>
      </c>
      <c r="D8" s="1194"/>
      <c r="E8" s="1194"/>
      <c r="F8" s="1195"/>
      <c r="G8" s="414"/>
      <c r="H8" s="7"/>
      <c r="I8" s="7"/>
    </row>
    <row r="9" spans="1:9" ht="23.25" customHeight="1" thickBot="1" x14ac:dyDescent="0.25">
      <c r="A9" s="281" t="s">
        <v>25</v>
      </c>
      <c r="B9" s="3"/>
      <c r="C9" s="1175" t="s">
        <v>360</v>
      </c>
      <c r="D9" s="1176"/>
      <c r="E9" s="1176"/>
      <c r="F9" s="1177"/>
      <c r="G9" s="7"/>
      <c r="H9" s="7"/>
      <c r="I9" s="7"/>
    </row>
    <row r="10" spans="1:9" ht="13.5" thickBot="1" x14ac:dyDescent="0.25">
      <c r="A10" s="281" t="s">
        <v>26</v>
      </c>
      <c r="B10" s="3"/>
      <c r="C10" s="1190" t="s">
        <v>1038</v>
      </c>
      <c r="D10" s="1191"/>
      <c r="E10" s="1191"/>
      <c r="F10" s="1191"/>
      <c r="G10" s="1192"/>
      <c r="H10" s="7"/>
      <c r="I10" s="7"/>
    </row>
    <row r="11" spans="1:9" ht="8.25" customHeight="1"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 customHeight="1" thickBot="1" x14ac:dyDescent="0.25">
      <c r="A13" s="286" t="s">
        <v>2</v>
      </c>
      <c r="B13" s="3"/>
      <c r="C13" s="1159">
        <v>609.78300000000002</v>
      </c>
      <c r="D13" s="834"/>
      <c r="E13" s="3"/>
      <c r="F13" s="3"/>
      <c r="G13" s="7"/>
      <c r="H13" s="7"/>
      <c r="I13" s="7"/>
    </row>
    <row r="14" spans="1:9" ht="15.75" customHeight="1" thickBot="1" x14ac:dyDescent="0.25">
      <c r="A14" s="284" t="s">
        <v>272</v>
      </c>
      <c r="B14" s="3"/>
      <c r="C14" s="1159">
        <v>698.81399999999996</v>
      </c>
      <c r="D14" s="834"/>
      <c r="E14" s="3"/>
      <c r="F14" s="3"/>
      <c r="G14" s="7"/>
      <c r="H14" s="7"/>
      <c r="I14" s="7"/>
    </row>
    <row r="15" spans="1:9" ht="13.5" thickBot="1" x14ac:dyDescent="0.25">
      <c r="A15" s="281" t="s">
        <v>1</v>
      </c>
      <c r="B15" s="3"/>
      <c r="C15" s="1161">
        <v>665.81399999999996</v>
      </c>
      <c r="D15" s="1196"/>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29" t="s">
        <v>1036</v>
      </c>
      <c r="D17" s="830"/>
      <c r="E17" s="830"/>
      <c r="F17" s="834"/>
      <c r="G17" s="7"/>
      <c r="H17" s="7"/>
      <c r="I17" s="7"/>
    </row>
    <row r="18" spans="1:9" ht="13.5" thickBot="1" x14ac:dyDescent="0.25">
      <c r="A18" s="281" t="s">
        <v>19</v>
      </c>
      <c r="B18" s="3"/>
      <c r="C18" s="829" t="s">
        <v>1037</v>
      </c>
      <c r="D18" s="830"/>
      <c r="E18" s="830"/>
      <c r="F18" s="834"/>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97" t="s">
        <v>23</v>
      </c>
      <c r="B22" s="419" t="s">
        <v>6</v>
      </c>
      <c r="C22" s="419" t="s">
        <v>7</v>
      </c>
      <c r="D22" s="419" t="s">
        <v>8</v>
      </c>
      <c r="E22" s="419" t="s">
        <v>9</v>
      </c>
      <c r="F22" s="420" t="s">
        <v>10</v>
      </c>
      <c r="G22" s="358"/>
      <c r="H22" s="358"/>
      <c r="I22" s="358"/>
    </row>
    <row r="23" spans="1:9" x14ac:dyDescent="0.2">
      <c r="A23" s="1198"/>
      <c r="B23" s="88">
        <v>610</v>
      </c>
      <c r="C23" s="87"/>
      <c r="D23" s="88" t="s">
        <v>54</v>
      </c>
      <c r="E23" s="130">
        <v>420912</v>
      </c>
      <c r="F23" s="421">
        <v>420912</v>
      </c>
      <c r="G23" s="358"/>
      <c r="H23" s="358"/>
      <c r="I23" s="358"/>
    </row>
    <row r="24" spans="1:9" x14ac:dyDescent="0.2">
      <c r="A24" s="1198"/>
      <c r="B24" s="88">
        <v>620</v>
      </c>
      <c r="C24" s="87"/>
      <c r="D24" s="88" t="s">
        <v>57</v>
      </c>
      <c r="E24" s="130">
        <v>155370</v>
      </c>
      <c r="F24" s="421">
        <v>155370</v>
      </c>
      <c r="G24" s="358"/>
      <c r="H24" s="427"/>
      <c r="I24" s="358"/>
    </row>
    <row r="25" spans="1:9" x14ac:dyDescent="0.2">
      <c r="A25" s="1198"/>
      <c r="B25" s="176">
        <v>630</v>
      </c>
      <c r="C25" s="176"/>
      <c r="D25" s="176" t="s">
        <v>55</v>
      </c>
      <c r="E25" s="179">
        <v>85781</v>
      </c>
      <c r="F25" s="422">
        <v>85781</v>
      </c>
      <c r="G25" s="357"/>
      <c r="H25" s="359"/>
      <c r="I25" s="359"/>
    </row>
    <row r="26" spans="1:9" ht="13.5" thickBot="1" x14ac:dyDescent="0.25">
      <c r="A26" s="1199"/>
      <c r="B26" s="263">
        <v>640</v>
      </c>
      <c r="C26" s="263"/>
      <c r="D26" s="263" t="s">
        <v>66</v>
      </c>
      <c r="E26" s="264">
        <v>3751</v>
      </c>
      <c r="F26" s="422">
        <v>3751</v>
      </c>
      <c r="G26" s="360"/>
      <c r="H26" s="361"/>
      <c r="I26" s="361"/>
    </row>
    <row r="27" spans="1:9" ht="13.5" thickBot="1" x14ac:dyDescent="0.25">
      <c r="A27" s="23" t="s">
        <v>11</v>
      </c>
      <c r="B27" s="24"/>
      <c r="C27" s="24"/>
      <c r="D27" s="24"/>
      <c r="E27" s="60">
        <f>SUM(E23:E26)</f>
        <v>665814</v>
      </c>
      <c r="F27" s="61">
        <f>SUM(F23:F26)</f>
        <v>665814</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665814</v>
      </c>
      <c r="F29" s="59">
        <f>F28+F27</f>
        <v>665814</v>
      </c>
      <c r="G29" s="357"/>
      <c r="H29" s="362"/>
      <c r="I29" s="362"/>
    </row>
    <row r="30" spans="1:9" x14ac:dyDescent="0.2">
      <c r="A30" s="1200" t="s">
        <v>243</v>
      </c>
      <c r="B30" s="1163" t="s">
        <v>6</v>
      </c>
      <c r="C30" s="1164"/>
      <c r="D30" s="21" t="s">
        <v>244</v>
      </c>
      <c r="E30" s="21" t="s">
        <v>9</v>
      </c>
      <c r="F30" s="423" t="s">
        <v>10</v>
      </c>
      <c r="G30" s="357"/>
      <c r="H30" s="362"/>
      <c r="I30" s="362"/>
    </row>
    <row r="31" spans="1:9" x14ac:dyDescent="0.2">
      <c r="A31" s="1201"/>
      <c r="B31" s="1166">
        <v>311</v>
      </c>
      <c r="C31" s="1167"/>
      <c r="D31" s="88" t="s">
        <v>1039</v>
      </c>
      <c r="E31" s="130">
        <v>1100</v>
      </c>
      <c r="F31" s="421">
        <v>1100</v>
      </c>
      <c r="G31" s="357"/>
      <c r="H31" s="362"/>
      <c r="I31" s="362"/>
    </row>
    <row r="32" spans="1:9" x14ac:dyDescent="0.2">
      <c r="A32" s="1201"/>
      <c r="B32" s="1203">
        <v>212</v>
      </c>
      <c r="C32" s="1204"/>
      <c r="D32" s="176" t="s">
        <v>753</v>
      </c>
      <c r="E32" s="179">
        <v>517</v>
      </c>
      <c r="F32" s="424">
        <v>517</v>
      </c>
      <c r="G32" s="357"/>
      <c r="H32" s="362"/>
      <c r="I32" s="362"/>
    </row>
    <row r="33" spans="1:9" x14ac:dyDescent="0.2">
      <c r="A33" s="1201"/>
      <c r="B33" s="1205">
        <v>292</v>
      </c>
      <c r="C33" s="1205"/>
      <c r="D33" s="260" t="s">
        <v>834</v>
      </c>
      <c r="E33" s="261">
        <v>53</v>
      </c>
      <c r="F33" s="425">
        <v>53</v>
      </c>
      <c r="G33" s="357"/>
      <c r="H33" s="362"/>
      <c r="I33" s="362"/>
    </row>
    <row r="34" spans="1:9" ht="13.5" thickBot="1" x14ac:dyDescent="0.25">
      <c r="A34" s="1202"/>
      <c r="B34" s="1206">
        <v>223</v>
      </c>
      <c r="C34" s="1207"/>
      <c r="D34" s="415" t="s">
        <v>860</v>
      </c>
      <c r="E34" s="416">
        <v>0</v>
      </c>
      <c r="F34" s="426">
        <v>0</v>
      </c>
      <c r="G34" s="357"/>
      <c r="H34" s="362"/>
      <c r="I34" s="362"/>
    </row>
    <row r="35" spans="1:9" ht="13.5" thickBot="1" x14ac:dyDescent="0.25">
      <c r="A35" s="23" t="s">
        <v>245</v>
      </c>
      <c r="B35" s="24"/>
      <c r="C35" s="24"/>
      <c r="D35" s="24"/>
      <c r="E35" s="60">
        <f>SUM(E30:E34)</f>
        <v>1670</v>
      </c>
      <c r="F35" s="61">
        <f>SUM(F30:F34)</f>
        <v>1670</v>
      </c>
      <c r="G35" s="357"/>
      <c r="H35" s="362"/>
      <c r="I35" s="362"/>
    </row>
    <row r="36" spans="1:9" ht="15.75" x14ac:dyDescent="0.25">
      <c r="A36" s="13" t="s">
        <v>14</v>
      </c>
      <c r="B36" s="283"/>
      <c r="C36" s="14"/>
      <c r="D36" s="14"/>
      <c r="E36" s="14"/>
      <c r="F36" s="14"/>
      <c r="G36" s="372"/>
      <c r="H36" s="372"/>
      <c r="I36" s="372"/>
    </row>
    <row r="37" spans="1:9" ht="9" customHeight="1" x14ac:dyDescent="0.2">
      <c r="A37" s="1"/>
      <c r="B37" s="47"/>
      <c r="G37" s="11"/>
      <c r="H37" s="11"/>
      <c r="I37" s="11"/>
    </row>
    <row r="38" spans="1:9" ht="22.5" customHeight="1" x14ac:dyDescent="0.2">
      <c r="A38" s="377" t="s">
        <v>22</v>
      </c>
      <c r="B38" s="1158" t="s">
        <v>15</v>
      </c>
      <c r="C38" s="1158"/>
      <c r="D38" s="1158"/>
      <c r="E38" s="175" t="s">
        <v>900</v>
      </c>
      <c r="F38" s="175" t="s">
        <v>1008</v>
      </c>
      <c r="G38" s="358"/>
      <c r="H38" s="358"/>
      <c r="I38" s="363"/>
    </row>
    <row r="39" spans="1:9" ht="25.5" customHeight="1" x14ac:dyDescent="0.2">
      <c r="A39" s="826" t="s">
        <v>395</v>
      </c>
      <c r="B39" s="837" t="s">
        <v>396</v>
      </c>
      <c r="C39" s="838"/>
      <c r="D39" s="839"/>
      <c r="E39" s="258" t="s">
        <v>620</v>
      </c>
      <c r="F39" s="728">
        <v>96</v>
      </c>
      <c r="G39" s="366"/>
      <c r="H39" s="367"/>
      <c r="I39" s="366"/>
    </row>
    <row r="40" spans="1:9" ht="12.75" customHeight="1" x14ac:dyDescent="0.2">
      <c r="A40" s="826"/>
      <c r="B40" s="1209" t="s">
        <v>847</v>
      </c>
      <c r="C40" s="1210"/>
      <c r="D40" s="1211"/>
      <c r="E40" s="62">
        <v>95</v>
      </c>
      <c r="F40" s="739">
        <v>90.91</v>
      </c>
      <c r="G40" s="366"/>
      <c r="H40" s="367"/>
      <c r="I40" s="366"/>
    </row>
    <row r="41" spans="1:9" ht="14.25" customHeight="1" x14ac:dyDescent="0.2">
      <c r="A41" s="826"/>
      <c r="B41" s="1209" t="s">
        <v>848</v>
      </c>
      <c r="C41" s="1210"/>
      <c r="D41" s="1211"/>
      <c r="E41" s="62">
        <v>85</v>
      </c>
      <c r="F41" s="739">
        <v>77.78</v>
      </c>
      <c r="G41" s="366"/>
      <c r="H41" s="367"/>
      <c r="I41" s="366"/>
    </row>
    <row r="42" spans="1:9" ht="29.25" customHeight="1" x14ac:dyDescent="0.2">
      <c r="A42" s="826"/>
      <c r="B42" s="837" t="s">
        <v>397</v>
      </c>
      <c r="C42" s="838"/>
      <c r="D42" s="839"/>
      <c r="E42" s="62">
        <v>100</v>
      </c>
      <c r="F42" s="739">
        <v>100</v>
      </c>
      <c r="G42" s="366"/>
      <c r="H42" s="367"/>
      <c r="I42" s="366"/>
    </row>
    <row r="43" spans="1:9" ht="24" customHeight="1" x14ac:dyDescent="0.2">
      <c r="A43" s="826"/>
      <c r="B43" s="837" t="s">
        <v>398</v>
      </c>
      <c r="C43" s="838"/>
      <c r="D43" s="839"/>
      <c r="E43" s="778" t="s">
        <v>971</v>
      </c>
      <c r="F43" s="728">
        <v>80.31</v>
      </c>
      <c r="G43" s="366"/>
      <c r="H43" s="367"/>
      <c r="I43" s="366"/>
    </row>
    <row r="44" spans="1:9" ht="22.5" customHeight="1" x14ac:dyDescent="0.2">
      <c r="A44" s="826"/>
      <c r="B44" s="837" t="s">
        <v>849</v>
      </c>
      <c r="C44" s="838"/>
      <c r="D44" s="839"/>
      <c r="E44" s="62">
        <v>15</v>
      </c>
      <c r="F44" s="739">
        <v>0</v>
      </c>
      <c r="G44" s="366"/>
      <c r="H44" s="367"/>
      <c r="I44" s="366"/>
    </row>
    <row r="45" spans="1:9" ht="31.5" customHeight="1" x14ac:dyDescent="0.2">
      <c r="A45" s="826"/>
      <c r="B45" s="837" t="s">
        <v>850</v>
      </c>
      <c r="C45" s="838"/>
      <c r="D45" s="839"/>
      <c r="E45" s="212" t="s">
        <v>785</v>
      </c>
      <c r="F45" s="728">
        <v>934</v>
      </c>
      <c r="G45" s="366"/>
      <c r="H45" s="367"/>
      <c r="I45" s="366"/>
    </row>
    <row r="46" spans="1:9" x14ac:dyDescent="0.2">
      <c r="A46" s="6" t="s">
        <v>16</v>
      </c>
      <c r="E46" s="6"/>
      <c r="G46" s="373" t="s">
        <v>273</v>
      </c>
      <c r="H46" s="373"/>
      <c r="I46" s="357"/>
    </row>
    <row r="47" spans="1:9" ht="326.25" customHeight="1" x14ac:dyDescent="0.2">
      <c r="A47" s="418" t="s">
        <v>17</v>
      </c>
      <c r="B47" s="1208" t="s">
        <v>1040</v>
      </c>
      <c r="C47" s="1208"/>
      <c r="D47" s="1208"/>
      <c r="E47" s="1208"/>
      <c r="F47" s="1208"/>
      <c r="G47" s="374"/>
      <c r="H47" s="374"/>
      <c r="I47" s="374"/>
    </row>
    <row r="48" spans="1:9" ht="16.5" customHeight="1" x14ac:dyDescent="0.2">
      <c r="G48" s="11"/>
      <c r="H48" s="11"/>
      <c r="I48" s="11"/>
    </row>
    <row r="49" spans="1:9" ht="67.5" customHeight="1" x14ac:dyDescent="0.2">
      <c r="A49" s="34" t="s">
        <v>253</v>
      </c>
      <c r="B49" s="1208" t="s">
        <v>1041</v>
      </c>
      <c r="C49" s="1208"/>
      <c r="D49" s="1208"/>
      <c r="E49" s="1208"/>
      <c r="F49" s="1208"/>
      <c r="G49" s="374"/>
      <c r="H49" s="374"/>
      <c r="I49" s="374"/>
    </row>
    <row r="55" spans="1:9" x14ac:dyDescent="0.2">
      <c r="A55" s="3"/>
      <c r="B55" s="3"/>
      <c r="C55" s="3"/>
      <c r="D55" s="3"/>
      <c r="E55" s="3"/>
      <c r="F55" s="3"/>
    </row>
    <row r="56" spans="1:9" x14ac:dyDescent="0.2">
      <c r="A56" s="3"/>
      <c r="B56" s="3"/>
      <c r="C56" s="3"/>
      <c r="D56" s="3"/>
      <c r="E56" s="3"/>
      <c r="F56" s="3"/>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sheetData>
  <mergeCells count="31">
    <mergeCell ref="B45:D45"/>
    <mergeCell ref="B47:F47"/>
    <mergeCell ref="B49:F49"/>
    <mergeCell ref="A39:A45"/>
    <mergeCell ref="B38:D38"/>
    <mergeCell ref="B39:D39"/>
    <mergeCell ref="B40:D40"/>
    <mergeCell ref="B41:D41"/>
    <mergeCell ref="B43:D43"/>
    <mergeCell ref="B44:D44"/>
    <mergeCell ref="B42:D42"/>
    <mergeCell ref="C18:F18"/>
    <mergeCell ref="A22:A26"/>
    <mergeCell ref="A30:A34"/>
    <mergeCell ref="B30:C30"/>
    <mergeCell ref="B31:C31"/>
    <mergeCell ref="B32:C32"/>
    <mergeCell ref="B33:C33"/>
    <mergeCell ref="B34:C34"/>
    <mergeCell ref="C12:D12"/>
    <mergeCell ref="C13:D13"/>
    <mergeCell ref="C14:D14"/>
    <mergeCell ref="C15:D15"/>
    <mergeCell ref="C17:F17"/>
    <mergeCell ref="C10:G10"/>
    <mergeCell ref="D3:F3"/>
    <mergeCell ref="D4:F4"/>
    <mergeCell ref="D5:F5"/>
    <mergeCell ref="D6:F6"/>
    <mergeCell ref="C8:F8"/>
    <mergeCell ref="C9:F9"/>
  </mergeCells>
  <pageMargins left="0.7" right="0.7" top="0.75" bottom="0.75" header="0.3" footer="0.3"/>
  <pageSetup paperSize="9" scale="73" fitToHeight="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pageSetUpPr fitToPage="1"/>
  </sheetPr>
  <dimension ref="A1:I330"/>
  <sheetViews>
    <sheetView topLeftCell="A40" workbookViewId="0">
      <selection activeCell="B51" sqref="B51:F51"/>
    </sheetView>
  </sheetViews>
  <sheetFormatPr defaultRowHeight="12.75" x14ac:dyDescent="0.2"/>
  <cols>
    <col min="1" max="1" width="25.5703125" customWidth="1"/>
    <col min="2" max="2" width="7.42578125" customWidth="1"/>
    <col min="4" max="4" width="15.85546875" customWidth="1"/>
    <col min="5" max="5" width="19.5703125" customWidth="1"/>
    <col min="6" max="6" width="25.8554687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customHeight="1" thickBot="1" x14ac:dyDescent="0.25">
      <c r="A5" s="73" t="s">
        <v>642</v>
      </c>
      <c r="B5" s="3"/>
      <c r="C5" s="674" t="s">
        <v>389</v>
      </c>
      <c r="D5" s="1184" t="s">
        <v>390</v>
      </c>
      <c r="E5" s="1185"/>
      <c r="F5" s="1186"/>
      <c r="G5" s="7"/>
      <c r="H5" s="7"/>
      <c r="I5" s="7"/>
    </row>
    <row r="6" spans="1:9" ht="13.5" customHeight="1" thickBot="1" x14ac:dyDescent="0.25">
      <c r="A6" s="15" t="s">
        <v>27</v>
      </c>
      <c r="B6" s="3"/>
      <c r="C6" s="675" t="s">
        <v>770</v>
      </c>
      <c r="D6" s="1184" t="s">
        <v>400</v>
      </c>
      <c r="E6" s="1185"/>
      <c r="F6" s="1186"/>
      <c r="G6" s="7"/>
      <c r="H6" s="7"/>
      <c r="I6" s="7"/>
    </row>
    <row r="7" spans="1:9" ht="9.75" customHeight="1" thickBot="1" x14ac:dyDescent="0.25">
      <c r="A7" s="4"/>
      <c r="B7" s="3"/>
      <c r="C7" s="3"/>
      <c r="D7" s="3"/>
      <c r="E7" s="3"/>
      <c r="F7" s="3"/>
      <c r="G7" s="7"/>
      <c r="H7" s="7"/>
      <c r="I7" s="7"/>
    </row>
    <row r="8" spans="1:9" ht="13.5" thickBot="1" x14ac:dyDescent="0.25">
      <c r="A8" s="284" t="s">
        <v>21</v>
      </c>
      <c r="B8" s="3"/>
      <c r="C8" s="829" t="s">
        <v>400</v>
      </c>
      <c r="D8" s="830"/>
      <c r="E8" s="830"/>
      <c r="F8" s="834"/>
      <c r="G8" s="414"/>
      <c r="H8" s="7"/>
      <c r="I8" s="7"/>
    </row>
    <row r="9" spans="1:9" ht="23.25" customHeight="1" thickBot="1" x14ac:dyDescent="0.25">
      <c r="A9" s="281" t="s">
        <v>25</v>
      </c>
      <c r="B9" s="3"/>
      <c r="C9" s="1175" t="s">
        <v>360</v>
      </c>
      <c r="D9" s="1176"/>
      <c r="E9" s="1176"/>
      <c r="F9" s="1177"/>
      <c r="G9" s="7"/>
      <c r="H9" s="7"/>
      <c r="I9" s="7"/>
    </row>
    <row r="10" spans="1:9" ht="13.5" thickBot="1" x14ac:dyDescent="0.25">
      <c r="A10" s="281" t="s">
        <v>26</v>
      </c>
      <c r="B10" s="3"/>
      <c r="C10" s="829" t="s">
        <v>401</v>
      </c>
      <c r="D10" s="830"/>
      <c r="E10" s="830"/>
      <c r="F10" s="834"/>
      <c r="G10" s="7"/>
      <c r="H10" s="7"/>
      <c r="I10" s="7"/>
    </row>
    <row r="11" spans="1:9" ht="8.25" customHeight="1"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 customHeight="1" thickBot="1" x14ac:dyDescent="0.25">
      <c r="A13" s="286" t="s">
        <v>2</v>
      </c>
      <c r="B13" s="3"/>
      <c r="C13" s="1212">
        <v>701.8</v>
      </c>
      <c r="D13" s="1213"/>
      <c r="E13" s="3"/>
      <c r="F13" s="3"/>
      <c r="G13" s="7"/>
      <c r="H13" s="7"/>
      <c r="I13" s="7"/>
    </row>
    <row r="14" spans="1:9" ht="15.75" customHeight="1" thickBot="1" x14ac:dyDescent="0.25">
      <c r="A14" s="284" t="s">
        <v>272</v>
      </c>
      <c r="B14" s="3"/>
      <c r="C14" s="1212">
        <v>268.68</v>
      </c>
      <c r="D14" s="1214"/>
      <c r="E14" s="3"/>
      <c r="F14" s="3"/>
      <c r="G14" s="7"/>
      <c r="H14" s="7"/>
      <c r="I14" s="7"/>
    </row>
    <row r="15" spans="1:9" ht="13.5" thickBot="1" x14ac:dyDescent="0.25">
      <c r="A15" s="281" t="s">
        <v>1</v>
      </c>
      <c r="B15" s="3"/>
      <c r="C15" s="1215">
        <v>737.56</v>
      </c>
      <c r="D15" s="1216"/>
      <c r="E15" s="3"/>
      <c r="F15" s="3"/>
      <c r="G15" s="7"/>
      <c r="H15" s="7"/>
      <c r="I15" s="7"/>
    </row>
    <row r="16" spans="1:9" ht="4.5" customHeight="1" thickBot="1" x14ac:dyDescent="0.25">
      <c r="A16" s="287"/>
      <c r="B16" s="3"/>
      <c r="C16" s="12"/>
      <c r="D16" s="12"/>
      <c r="E16" s="11"/>
      <c r="F16" s="11"/>
      <c r="G16" s="7"/>
      <c r="H16" s="7"/>
      <c r="I16" s="7"/>
    </row>
    <row r="17" spans="1:9" ht="13.5" thickBot="1" x14ac:dyDescent="0.25">
      <c r="A17" s="284" t="s">
        <v>18</v>
      </c>
      <c r="B17" s="11"/>
      <c r="C17" s="829" t="s">
        <v>1053</v>
      </c>
      <c r="D17" s="830"/>
      <c r="E17" s="830"/>
      <c r="F17" s="834"/>
      <c r="G17" s="7"/>
      <c r="H17" s="7"/>
      <c r="I17" s="7"/>
    </row>
    <row r="18" spans="1:9" ht="13.5" thickBot="1" x14ac:dyDescent="0.25">
      <c r="A18" s="281" t="s">
        <v>19</v>
      </c>
      <c r="B18" s="3"/>
      <c r="C18" s="829" t="s">
        <v>1054</v>
      </c>
      <c r="D18" s="830"/>
      <c r="E18" s="830"/>
      <c r="F18" s="834"/>
      <c r="G18" s="7"/>
      <c r="H18" s="7"/>
      <c r="I18" s="7"/>
    </row>
    <row r="19" spans="1:9" ht="6" customHeight="1"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622" t="s">
        <v>23</v>
      </c>
      <c r="B22" s="419" t="s">
        <v>6</v>
      </c>
      <c r="C22" s="419" t="s">
        <v>7</v>
      </c>
      <c r="D22" s="419" t="s">
        <v>8</v>
      </c>
      <c r="E22" s="419" t="s">
        <v>9</v>
      </c>
      <c r="F22" s="420" t="s">
        <v>10</v>
      </c>
      <c r="G22" s="358"/>
      <c r="H22" s="358"/>
      <c r="I22" s="358"/>
    </row>
    <row r="23" spans="1:9" x14ac:dyDescent="0.2">
      <c r="A23" s="642"/>
      <c r="B23" s="639">
        <v>610</v>
      </c>
      <c r="C23" s="87"/>
      <c r="D23" s="88" t="s">
        <v>54</v>
      </c>
      <c r="E23" s="706">
        <v>470932</v>
      </c>
      <c r="F23" s="385">
        <v>470932</v>
      </c>
      <c r="G23" s="358"/>
      <c r="H23" s="358"/>
      <c r="I23" s="358"/>
    </row>
    <row r="24" spans="1:9" x14ac:dyDescent="0.2">
      <c r="A24" s="626"/>
      <c r="B24" s="639">
        <v>620</v>
      </c>
      <c r="C24" s="87"/>
      <c r="D24" s="88" t="s">
        <v>57</v>
      </c>
      <c r="E24" s="55">
        <v>169418</v>
      </c>
      <c r="F24" s="385">
        <v>169418</v>
      </c>
      <c r="G24" s="358"/>
      <c r="H24" s="358"/>
      <c r="I24" s="358"/>
    </row>
    <row r="25" spans="1:9" x14ac:dyDescent="0.2">
      <c r="A25" s="626"/>
      <c r="B25" s="640">
        <v>630</v>
      </c>
      <c r="C25" s="176"/>
      <c r="D25" s="176" t="s">
        <v>55</v>
      </c>
      <c r="E25" s="55">
        <v>126653</v>
      </c>
      <c r="F25" s="385">
        <v>95531</v>
      </c>
      <c r="G25" s="357"/>
      <c r="H25" s="359"/>
      <c r="I25" s="359"/>
    </row>
    <row r="26" spans="1:9" x14ac:dyDescent="0.2">
      <c r="A26" s="643"/>
      <c r="B26" s="260">
        <v>640</v>
      </c>
      <c r="C26" s="260"/>
      <c r="D26" s="260" t="s">
        <v>66</v>
      </c>
      <c r="E26" s="55">
        <v>1674</v>
      </c>
      <c r="F26" s="385">
        <v>1674</v>
      </c>
      <c r="G26" s="360"/>
      <c r="H26" s="361"/>
      <c r="I26" s="361"/>
    </row>
    <row r="27" spans="1:9" ht="13.5" thickBot="1" x14ac:dyDescent="0.25">
      <c r="A27" s="33" t="s">
        <v>11</v>
      </c>
      <c r="B27" s="31"/>
      <c r="C27" s="31"/>
      <c r="D27" s="31"/>
      <c r="E27" s="356">
        <f>SUM(E23:E26)</f>
        <v>768677</v>
      </c>
      <c r="F27" s="354">
        <f>SUM(F23:F26)</f>
        <v>737555</v>
      </c>
      <c r="G27" s="360"/>
      <c r="H27" s="361"/>
      <c r="I27" s="361"/>
    </row>
    <row r="28" spans="1:9" ht="13.5" thickBot="1" x14ac:dyDescent="0.25">
      <c r="A28" s="23" t="s">
        <v>12</v>
      </c>
      <c r="B28" s="251"/>
      <c r="C28" s="24"/>
      <c r="D28" s="24"/>
      <c r="E28" s="60">
        <v>0</v>
      </c>
      <c r="F28" s="61">
        <v>0</v>
      </c>
      <c r="G28" s="357"/>
      <c r="H28" s="362"/>
      <c r="I28" s="362"/>
    </row>
    <row r="29" spans="1:9" ht="13.5" thickBot="1" x14ac:dyDescent="0.25">
      <c r="A29" s="26" t="s">
        <v>13</v>
      </c>
      <c r="B29" s="24"/>
      <c r="C29" s="24"/>
      <c r="D29" s="24"/>
      <c r="E29" s="58">
        <f>E28+E27</f>
        <v>768677</v>
      </c>
      <c r="F29" s="59">
        <f>F28+F27</f>
        <v>737555</v>
      </c>
      <c r="G29" s="357"/>
      <c r="H29" s="362"/>
      <c r="I29" s="362"/>
    </row>
    <row r="30" spans="1:9" x14ac:dyDescent="0.2">
      <c r="A30" s="622" t="s">
        <v>243</v>
      </c>
      <c r="B30" s="1163" t="s">
        <v>6</v>
      </c>
      <c r="C30" s="1164"/>
      <c r="D30" s="21" t="s">
        <v>244</v>
      </c>
      <c r="E30" s="21" t="s">
        <v>9</v>
      </c>
      <c r="F30" s="423" t="s">
        <v>10</v>
      </c>
      <c r="G30" s="357"/>
      <c r="H30" s="362"/>
      <c r="I30" s="362"/>
    </row>
    <row r="31" spans="1:9" x14ac:dyDescent="0.2">
      <c r="A31" s="626"/>
      <c r="B31" s="1166">
        <v>212</v>
      </c>
      <c r="C31" s="1167"/>
      <c r="D31" s="88" t="s">
        <v>362</v>
      </c>
      <c r="E31" s="179">
        <v>1196</v>
      </c>
      <c r="F31" s="421">
        <v>1196</v>
      </c>
      <c r="G31" s="357"/>
      <c r="H31" s="362"/>
      <c r="I31" s="362"/>
    </row>
    <row r="32" spans="1:9" x14ac:dyDescent="0.2">
      <c r="A32" s="626"/>
      <c r="B32" s="731"/>
      <c r="C32" s="732">
        <v>292</v>
      </c>
      <c r="D32" s="733" t="s">
        <v>361</v>
      </c>
      <c r="E32" s="261">
        <v>2084</v>
      </c>
      <c r="F32" s="734">
        <v>2084</v>
      </c>
      <c r="G32" s="357"/>
      <c r="H32" s="362"/>
      <c r="I32" s="362"/>
    </row>
    <row r="33" spans="1:9" ht="13.5" thickBot="1" x14ac:dyDescent="0.25">
      <c r="A33" s="627"/>
      <c r="B33" s="1206">
        <v>310</v>
      </c>
      <c r="C33" s="1207"/>
      <c r="D33" s="415" t="s">
        <v>394</v>
      </c>
      <c r="E33" s="416">
        <v>1000</v>
      </c>
      <c r="F33" s="426">
        <v>1000</v>
      </c>
      <c r="G33" s="357"/>
      <c r="H33" s="362"/>
      <c r="I33" s="362"/>
    </row>
    <row r="34" spans="1:9" ht="13.5" thickBot="1" x14ac:dyDescent="0.25">
      <c r="A34" s="641" t="s">
        <v>245</v>
      </c>
      <c r="B34" s="24"/>
      <c r="C34" s="24"/>
      <c r="D34" s="24"/>
      <c r="E34" s="60">
        <f>SUM(E30:E33)</f>
        <v>4280</v>
      </c>
      <c r="F34" s="61">
        <f>SUM(F30:F33)</f>
        <v>4280</v>
      </c>
      <c r="G34" s="357"/>
      <c r="H34" s="362"/>
      <c r="I34" s="362"/>
    </row>
    <row r="35" spans="1:9" ht="15.75" x14ac:dyDescent="0.25">
      <c r="A35" s="13" t="s">
        <v>14</v>
      </c>
      <c r="B35" s="283"/>
      <c r="C35" s="14"/>
      <c r="D35" s="14"/>
      <c r="E35" s="14"/>
      <c r="F35" s="14"/>
      <c r="G35" s="372"/>
      <c r="H35" s="372"/>
      <c r="I35" s="372"/>
    </row>
    <row r="36" spans="1:9" ht="9" customHeight="1" x14ac:dyDescent="0.2">
      <c r="A36" s="1"/>
      <c r="B36" s="47"/>
      <c r="G36" s="11"/>
      <c r="H36" s="11"/>
      <c r="I36" s="11"/>
    </row>
    <row r="37" spans="1:9" ht="22.5" customHeight="1" x14ac:dyDescent="0.2">
      <c r="A37" s="377" t="s">
        <v>22</v>
      </c>
      <c r="B37" s="1141" t="s">
        <v>15</v>
      </c>
      <c r="C37" s="1217"/>
      <c r="D37" s="1142"/>
      <c r="E37" s="175" t="s">
        <v>900</v>
      </c>
      <c r="F37" s="175" t="s">
        <v>1008</v>
      </c>
      <c r="G37" s="358"/>
      <c r="H37" s="358"/>
      <c r="I37" s="363"/>
    </row>
    <row r="38" spans="1:9" ht="25.5" customHeight="1" x14ac:dyDescent="0.2">
      <c r="A38" s="939" t="s">
        <v>395</v>
      </c>
      <c r="B38" s="1038" t="s">
        <v>396</v>
      </c>
      <c r="C38" s="1039"/>
      <c r="D38" s="1040"/>
      <c r="E38" s="258" t="s">
        <v>399</v>
      </c>
      <c r="F38" s="63">
        <v>100</v>
      </c>
      <c r="G38" s="366"/>
      <c r="H38" s="367"/>
      <c r="I38" s="366"/>
    </row>
    <row r="39" spans="1:9" ht="12.75" customHeight="1" x14ac:dyDescent="0.2">
      <c r="A39" s="940"/>
      <c r="B39" s="1219" t="s">
        <v>774</v>
      </c>
      <c r="C39" s="1220"/>
      <c r="D39" s="1221"/>
      <c r="E39" s="44">
        <v>100</v>
      </c>
      <c r="F39" s="63">
        <v>91.9</v>
      </c>
      <c r="G39" s="366"/>
      <c r="H39" s="367"/>
      <c r="I39" s="366"/>
    </row>
    <row r="40" spans="1:9" ht="14.25" customHeight="1" x14ac:dyDescent="0.2">
      <c r="A40" s="940"/>
      <c r="B40" s="1219" t="s">
        <v>775</v>
      </c>
      <c r="C40" s="1220"/>
      <c r="D40" s="1221"/>
      <c r="E40" s="44">
        <v>96</v>
      </c>
      <c r="F40" s="63">
        <v>79.900000000000006</v>
      </c>
      <c r="G40" s="366"/>
      <c r="H40" s="367"/>
      <c r="I40" s="366"/>
    </row>
    <row r="41" spans="1:9" ht="24" customHeight="1" x14ac:dyDescent="0.2">
      <c r="A41" s="940"/>
      <c r="B41" s="1222" t="s">
        <v>397</v>
      </c>
      <c r="C41" s="1223"/>
      <c r="D41" s="1224"/>
      <c r="E41" s="44">
        <v>100</v>
      </c>
      <c r="F41" s="63">
        <v>100</v>
      </c>
      <c r="G41" s="366"/>
      <c r="H41" s="367"/>
      <c r="I41" s="366"/>
    </row>
    <row r="42" spans="1:9" ht="18.75" customHeight="1" x14ac:dyDescent="0.2">
      <c r="A42" s="940"/>
      <c r="B42" s="1219" t="s">
        <v>398</v>
      </c>
      <c r="C42" s="1220"/>
      <c r="D42" s="1221"/>
      <c r="E42" s="44">
        <v>98</v>
      </c>
      <c r="F42" s="63">
        <v>95.57</v>
      </c>
      <c r="G42" s="366"/>
      <c r="H42" s="367"/>
      <c r="I42" s="366"/>
    </row>
    <row r="43" spans="1:9" ht="19.5" customHeight="1" x14ac:dyDescent="0.2">
      <c r="A43" s="707" t="s">
        <v>667</v>
      </c>
      <c r="B43" s="837" t="s">
        <v>671</v>
      </c>
      <c r="C43" s="838"/>
      <c r="D43" s="839"/>
      <c r="E43" s="44">
        <v>39</v>
      </c>
      <c r="F43" s="375">
        <v>0</v>
      </c>
      <c r="G43" s="366"/>
      <c r="H43" s="367"/>
      <c r="I43" s="366"/>
    </row>
    <row r="44" spans="1:9" ht="23.25" customHeight="1" x14ac:dyDescent="0.2">
      <c r="A44" s="45" t="s">
        <v>668</v>
      </c>
      <c r="B44" s="1225" t="s">
        <v>777</v>
      </c>
      <c r="C44" s="1226"/>
      <c r="D44" s="1227"/>
      <c r="E44" s="46">
        <v>45</v>
      </c>
      <c r="F44" s="46">
        <v>0</v>
      </c>
      <c r="G44" s="366"/>
      <c r="H44" s="367"/>
      <c r="I44" s="366"/>
    </row>
    <row r="45" spans="1:9" ht="27" customHeight="1" x14ac:dyDescent="0.2">
      <c r="A45" s="45" t="s">
        <v>669</v>
      </c>
      <c r="B45" s="1225" t="s">
        <v>776</v>
      </c>
      <c r="C45" s="1226"/>
      <c r="D45" s="1227"/>
      <c r="E45" s="212" t="s">
        <v>778</v>
      </c>
      <c r="F45" s="258" t="s">
        <v>1059</v>
      </c>
      <c r="G45" s="366"/>
      <c r="H45" s="367"/>
      <c r="I45" s="366"/>
    </row>
    <row r="46" spans="1:9" ht="15.75" customHeight="1" x14ac:dyDescent="0.2">
      <c r="A46" s="430"/>
      <c r="B46" s="637"/>
      <c r="C46" s="637"/>
      <c r="D46" s="637"/>
      <c r="E46" s="217"/>
      <c r="F46" s="638"/>
      <c r="G46" s="366"/>
      <c r="H46" s="367"/>
      <c r="I46" s="366"/>
    </row>
    <row r="47" spans="1:9" ht="15.75" customHeight="1" x14ac:dyDescent="0.2">
      <c r="A47" s="430"/>
      <c r="B47" s="637"/>
      <c r="C47" s="637"/>
      <c r="D47" s="637"/>
      <c r="E47" s="217"/>
      <c r="F47" s="638"/>
      <c r="G47" s="366"/>
      <c r="H47" s="367"/>
      <c r="I47" s="366"/>
    </row>
    <row r="48" spans="1:9" x14ac:dyDescent="0.2">
      <c r="A48" s="6" t="s">
        <v>16</v>
      </c>
      <c r="E48" s="6"/>
      <c r="G48" s="373" t="s">
        <v>273</v>
      </c>
      <c r="H48" s="373"/>
      <c r="I48" s="357"/>
    </row>
    <row r="49" spans="1:9" ht="261.75" customHeight="1" x14ac:dyDescent="0.2">
      <c r="A49" s="1218" t="s">
        <v>17</v>
      </c>
      <c r="B49" s="868" t="s">
        <v>1060</v>
      </c>
      <c r="C49" s="868"/>
      <c r="D49" s="868"/>
      <c r="E49" s="868"/>
      <c r="F49" s="868"/>
      <c r="G49" s="374"/>
      <c r="H49" s="374"/>
      <c r="I49" s="374"/>
    </row>
    <row r="50" spans="1:9" ht="247.5" customHeight="1" x14ac:dyDescent="0.2">
      <c r="A50" s="1218"/>
      <c r="B50" s="868"/>
      <c r="C50" s="868"/>
      <c r="D50" s="868"/>
      <c r="E50" s="868"/>
      <c r="F50" s="868"/>
      <c r="G50" s="11"/>
      <c r="H50" s="11"/>
      <c r="I50" s="11"/>
    </row>
    <row r="51" spans="1:9" ht="24" customHeight="1" x14ac:dyDescent="0.2">
      <c r="A51" s="34" t="s">
        <v>253</v>
      </c>
      <c r="B51" s="1208"/>
      <c r="C51" s="1208"/>
      <c r="D51" s="1208"/>
      <c r="E51" s="1208"/>
      <c r="F51" s="1208"/>
      <c r="G51" s="374"/>
      <c r="H51" s="374"/>
      <c r="I51" s="374"/>
    </row>
    <row r="57" spans="1:9" x14ac:dyDescent="0.2">
      <c r="A57" s="3"/>
      <c r="B57" s="3"/>
      <c r="C57" s="3"/>
      <c r="D57" s="3"/>
      <c r="E57" s="3"/>
      <c r="F57" s="3"/>
    </row>
    <row r="58" spans="1:9" x14ac:dyDescent="0.2">
      <c r="A58" s="3"/>
      <c r="B58" s="3"/>
      <c r="C58" s="3"/>
      <c r="D58" s="3"/>
      <c r="E58" s="3"/>
      <c r="F58" s="3"/>
    </row>
    <row r="59" spans="1:9" x14ac:dyDescent="0.2">
      <c r="A59" s="3"/>
      <c r="B59" s="3"/>
      <c r="C59" s="3"/>
      <c r="D59" s="3"/>
      <c r="E59" s="3"/>
      <c r="F59" s="3"/>
    </row>
    <row r="60" spans="1:9" x14ac:dyDescent="0.2">
      <c r="A60" s="3"/>
      <c r="B60" s="3"/>
      <c r="C60" s="3"/>
      <c r="D60" s="3"/>
      <c r="E60" s="3"/>
      <c r="F60" s="3"/>
    </row>
    <row r="61" spans="1:9" x14ac:dyDescent="0.2">
      <c r="A61" s="3"/>
      <c r="B61" s="3"/>
      <c r="C61" s="3"/>
      <c r="D61" s="3"/>
      <c r="E61" s="3"/>
      <c r="F61" s="3"/>
    </row>
    <row r="62" spans="1:9" x14ac:dyDescent="0.2">
      <c r="A62" s="3"/>
      <c r="B62" s="3"/>
      <c r="C62" s="3"/>
      <c r="D62" s="3"/>
      <c r="E62" s="3"/>
      <c r="F62" s="3"/>
    </row>
    <row r="63" spans="1:9" x14ac:dyDescent="0.2">
      <c r="A63" s="3"/>
      <c r="B63" s="3"/>
      <c r="C63" s="3"/>
      <c r="D63" s="3"/>
      <c r="E63" s="3"/>
      <c r="F63" s="3"/>
    </row>
    <row r="64" spans="1:9" x14ac:dyDescent="0.2">
      <c r="A64" s="3"/>
      <c r="B64" s="3"/>
      <c r="C64" s="3"/>
      <c r="D64" s="3"/>
      <c r="E64" s="3"/>
      <c r="F64" s="3"/>
    </row>
    <row r="65" spans="1:6" x14ac:dyDescent="0.2">
      <c r="A65" s="3"/>
      <c r="B65" s="3"/>
      <c r="C65" s="3"/>
      <c r="D65" s="3"/>
      <c r="E65" s="3"/>
      <c r="F65" s="3"/>
    </row>
    <row r="66" spans="1:6" x14ac:dyDescent="0.2">
      <c r="A66" s="3"/>
      <c r="B66" s="3"/>
      <c r="C66" s="3"/>
      <c r="D66" s="3"/>
      <c r="E66" s="3"/>
      <c r="F66" s="3"/>
    </row>
    <row r="67" spans="1:6" x14ac:dyDescent="0.2">
      <c r="A67" s="3"/>
      <c r="B67" s="3"/>
      <c r="C67" s="3"/>
      <c r="D67" s="3"/>
      <c r="E67" s="3"/>
      <c r="F67" s="3"/>
    </row>
    <row r="68" spans="1:6" x14ac:dyDescent="0.2">
      <c r="A68" s="3"/>
      <c r="B68" s="3"/>
      <c r="C68" s="3"/>
      <c r="D68" s="3"/>
      <c r="E68" s="3"/>
      <c r="F68" s="3"/>
    </row>
    <row r="69" spans="1:6" x14ac:dyDescent="0.2">
      <c r="A69" s="3"/>
      <c r="B69" s="3"/>
      <c r="C69" s="3"/>
      <c r="D69" s="3"/>
      <c r="E69" s="3"/>
      <c r="F69" s="3"/>
    </row>
    <row r="70" spans="1:6" x14ac:dyDescent="0.2">
      <c r="A70" s="3"/>
      <c r="B70" s="3"/>
      <c r="C70" s="3"/>
      <c r="D70" s="3"/>
      <c r="E70" s="3"/>
      <c r="F70" s="3"/>
    </row>
    <row r="71" spans="1:6" x14ac:dyDescent="0.2">
      <c r="A71" s="3"/>
      <c r="B71" s="3"/>
      <c r="C71" s="3"/>
      <c r="D71" s="3"/>
      <c r="E71" s="3"/>
      <c r="F71" s="3"/>
    </row>
    <row r="72" spans="1:6" x14ac:dyDescent="0.2">
      <c r="A72" s="3"/>
      <c r="B72" s="3"/>
      <c r="C72" s="3"/>
      <c r="D72" s="3"/>
      <c r="E72" s="3"/>
      <c r="F72" s="3"/>
    </row>
    <row r="73" spans="1:6" x14ac:dyDescent="0.2">
      <c r="A73" s="3"/>
      <c r="B73" s="3"/>
      <c r="C73" s="3"/>
      <c r="D73" s="3"/>
      <c r="E73" s="3"/>
      <c r="F73" s="3"/>
    </row>
    <row r="74" spans="1:6" x14ac:dyDescent="0.2">
      <c r="A74" s="3"/>
      <c r="B74" s="3"/>
      <c r="C74" s="3"/>
      <c r="D74" s="3"/>
      <c r="E74" s="3"/>
      <c r="F74" s="3"/>
    </row>
    <row r="75" spans="1:6" x14ac:dyDescent="0.2">
      <c r="A75" s="3"/>
      <c r="B75" s="3"/>
      <c r="C75" s="3"/>
      <c r="D75" s="3"/>
      <c r="E75" s="3"/>
      <c r="F75" s="3"/>
    </row>
    <row r="76" spans="1:6" x14ac:dyDescent="0.2">
      <c r="A76" s="3"/>
      <c r="B76" s="3"/>
      <c r="C76" s="3"/>
      <c r="D76" s="3"/>
      <c r="E76" s="3"/>
      <c r="F76" s="3"/>
    </row>
    <row r="77" spans="1:6" x14ac:dyDescent="0.2">
      <c r="A77" s="3"/>
      <c r="B77" s="3"/>
      <c r="C77" s="3"/>
      <c r="D77" s="3"/>
      <c r="E77" s="3"/>
      <c r="F77" s="3"/>
    </row>
    <row r="78" spans="1:6" x14ac:dyDescent="0.2">
      <c r="A78" s="3"/>
      <c r="B78" s="3"/>
      <c r="C78" s="3"/>
      <c r="D78" s="3"/>
      <c r="E78" s="3"/>
      <c r="F78" s="3"/>
    </row>
    <row r="79" spans="1:6" x14ac:dyDescent="0.2">
      <c r="A79" s="3"/>
      <c r="B79" s="3"/>
      <c r="C79" s="3"/>
      <c r="D79" s="3"/>
      <c r="E79" s="3"/>
      <c r="F79" s="3"/>
    </row>
    <row r="80" spans="1:6" x14ac:dyDescent="0.2">
      <c r="A80" s="3"/>
      <c r="B80" s="3"/>
      <c r="C80" s="3"/>
      <c r="D80" s="3"/>
      <c r="E80" s="3"/>
      <c r="F80" s="3"/>
    </row>
    <row r="81" spans="1:6" x14ac:dyDescent="0.2">
      <c r="A81" s="3"/>
      <c r="B81" s="3"/>
      <c r="C81" s="3"/>
      <c r="D81" s="3"/>
      <c r="E81" s="3"/>
      <c r="F81" s="3"/>
    </row>
    <row r="82" spans="1:6" x14ac:dyDescent="0.2">
      <c r="A82" s="3"/>
      <c r="B82" s="3"/>
      <c r="C82" s="3"/>
      <c r="D82" s="3"/>
      <c r="E82" s="3"/>
      <c r="F82" s="3"/>
    </row>
    <row r="83" spans="1:6" x14ac:dyDescent="0.2">
      <c r="A83" s="3"/>
      <c r="B83" s="3"/>
      <c r="C83" s="3"/>
      <c r="D83" s="3"/>
      <c r="E83" s="3"/>
      <c r="F83" s="3"/>
    </row>
    <row r="84" spans="1:6" x14ac:dyDescent="0.2">
      <c r="A84" s="3"/>
      <c r="B84" s="3"/>
      <c r="C84" s="3"/>
      <c r="D84" s="3"/>
      <c r="E84" s="3"/>
      <c r="F84" s="3"/>
    </row>
    <row r="85" spans="1:6" x14ac:dyDescent="0.2">
      <c r="A85" s="3"/>
      <c r="B85" s="3"/>
      <c r="C85" s="3"/>
      <c r="D85" s="3"/>
      <c r="E85" s="3"/>
      <c r="F85" s="3"/>
    </row>
    <row r="86" spans="1:6" x14ac:dyDescent="0.2">
      <c r="A86" s="3"/>
      <c r="B86" s="3"/>
      <c r="C86" s="3"/>
      <c r="D86" s="3"/>
      <c r="E86" s="3"/>
      <c r="F86" s="3"/>
    </row>
    <row r="87" spans="1:6" x14ac:dyDescent="0.2">
      <c r="A87" s="3"/>
      <c r="B87" s="3"/>
      <c r="C87" s="3"/>
      <c r="D87" s="3"/>
      <c r="E87" s="3"/>
      <c r="F87" s="3"/>
    </row>
    <row r="88" spans="1:6" x14ac:dyDescent="0.2">
      <c r="A88" s="3"/>
      <c r="B88" s="3"/>
      <c r="C88" s="3"/>
      <c r="D88" s="3"/>
      <c r="E88" s="3"/>
      <c r="F88" s="3"/>
    </row>
    <row r="89" spans="1:6" x14ac:dyDescent="0.2">
      <c r="A89" s="3"/>
      <c r="B89" s="3"/>
      <c r="C89" s="3"/>
      <c r="D89" s="3"/>
      <c r="E89" s="3"/>
      <c r="F89" s="3"/>
    </row>
    <row r="90" spans="1:6" x14ac:dyDescent="0.2">
      <c r="A90" s="3"/>
      <c r="B90" s="3"/>
      <c r="C90" s="3"/>
      <c r="D90" s="3"/>
      <c r="E90" s="3"/>
      <c r="F90" s="3"/>
    </row>
    <row r="91" spans="1:6" x14ac:dyDescent="0.2">
      <c r="A91" s="3"/>
      <c r="B91" s="3"/>
      <c r="C91" s="3"/>
      <c r="D91" s="3"/>
      <c r="E91" s="3"/>
      <c r="F91" s="3"/>
    </row>
    <row r="92" spans="1:6" x14ac:dyDescent="0.2">
      <c r="A92" s="3"/>
      <c r="B92" s="3"/>
      <c r="C92" s="3"/>
      <c r="D92" s="3"/>
      <c r="E92" s="3"/>
      <c r="F92" s="3"/>
    </row>
    <row r="93" spans="1:6" x14ac:dyDescent="0.2">
      <c r="A93" s="3"/>
      <c r="B93" s="3"/>
      <c r="C93" s="3"/>
      <c r="D93" s="3"/>
      <c r="E93" s="3"/>
      <c r="F93" s="3"/>
    </row>
    <row r="94" spans="1:6" x14ac:dyDescent="0.2">
      <c r="A94" s="3"/>
      <c r="B94" s="3"/>
      <c r="C94" s="3"/>
      <c r="D94" s="3"/>
      <c r="E94" s="3"/>
      <c r="F94" s="3"/>
    </row>
    <row r="95" spans="1:6" x14ac:dyDescent="0.2">
      <c r="A95" s="3"/>
      <c r="B95" s="3"/>
      <c r="C95" s="3"/>
      <c r="D95" s="3"/>
      <c r="E95" s="3"/>
      <c r="F95" s="3"/>
    </row>
    <row r="96" spans="1:6" x14ac:dyDescent="0.2">
      <c r="A96" s="3"/>
      <c r="B96" s="3"/>
      <c r="C96" s="3"/>
      <c r="D96" s="3"/>
      <c r="E96" s="3"/>
      <c r="F96" s="3"/>
    </row>
    <row r="97" spans="1:6" x14ac:dyDescent="0.2">
      <c r="A97" s="3"/>
      <c r="B97" s="3"/>
      <c r="C97" s="3"/>
      <c r="D97" s="3"/>
      <c r="E97" s="3"/>
      <c r="F97" s="3"/>
    </row>
    <row r="98" spans="1:6" x14ac:dyDescent="0.2">
      <c r="A98" s="3"/>
      <c r="B98" s="3"/>
      <c r="C98" s="3"/>
      <c r="D98" s="3"/>
      <c r="E98" s="3"/>
      <c r="F98" s="3"/>
    </row>
    <row r="99" spans="1:6" x14ac:dyDescent="0.2">
      <c r="A99" s="3"/>
      <c r="B99" s="3"/>
      <c r="C99" s="3"/>
      <c r="D99" s="3"/>
      <c r="E99" s="3"/>
      <c r="F99" s="3"/>
    </row>
    <row r="100" spans="1:6" x14ac:dyDescent="0.2">
      <c r="A100" s="3"/>
      <c r="B100" s="3"/>
      <c r="C100" s="3"/>
      <c r="D100" s="3"/>
      <c r="E100" s="3"/>
      <c r="F100" s="3"/>
    </row>
    <row r="101" spans="1:6" x14ac:dyDescent="0.2">
      <c r="A101" s="3"/>
      <c r="B101" s="3"/>
      <c r="C101" s="3"/>
      <c r="D101" s="3"/>
      <c r="E101" s="3"/>
      <c r="F101" s="3"/>
    </row>
    <row r="102" spans="1:6" x14ac:dyDescent="0.2">
      <c r="A102" s="3"/>
      <c r="B102" s="3"/>
      <c r="C102" s="3"/>
      <c r="D102" s="3"/>
      <c r="E102" s="3"/>
      <c r="F102" s="3"/>
    </row>
    <row r="103" spans="1:6" x14ac:dyDescent="0.2">
      <c r="A103" s="3"/>
      <c r="B103" s="3"/>
      <c r="C103" s="3"/>
      <c r="D103" s="3"/>
      <c r="E103" s="3"/>
      <c r="F103" s="3"/>
    </row>
    <row r="104" spans="1:6" x14ac:dyDescent="0.2">
      <c r="A104" s="3"/>
      <c r="B104" s="3"/>
      <c r="C104" s="3"/>
      <c r="D104" s="3"/>
      <c r="E104" s="3"/>
      <c r="F104" s="3"/>
    </row>
    <row r="105" spans="1:6" x14ac:dyDescent="0.2">
      <c r="A105" s="3"/>
      <c r="B105" s="3"/>
      <c r="C105" s="3"/>
      <c r="D105" s="3"/>
      <c r="E105" s="3"/>
      <c r="F105" s="3"/>
    </row>
    <row r="106" spans="1:6" x14ac:dyDescent="0.2">
      <c r="A106" s="3"/>
      <c r="B106" s="3"/>
      <c r="C106" s="3"/>
      <c r="D106" s="3"/>
      <c r="E106" s="3"/>
      <c r="F106" s="3"/>
    </row>
    <row r="107" spans="1:6" x14ac:dyDescent="0.2">
      <c r="A107" s="3"/>
      <c r="B107" s="3"/>
      <c r="C107" s="3"/>
      <c r="D107" s="3"/>
      <c r="E107" s="3"/>
      <c r="F107" s="3"/>
    </row>
    <row r="108" spans="1:6" x14ac:dyDescent="0.2">
      <c r="A108" s="3"/>
      <c r="B108" s="3"/>
      <c r="C108" s="3"/>
      <c r="D108" s="3"/>
      <c r="E108" s="3"/>
      <c r="F108" s="3"/>
    </row>
    <row r="109" spans="1:6" x14ac:dyDescent="0.2">
      <c r="A109" s="3"/>
      <c r="B109" s="3"/>
      <c r="C109" s="3"/>
      <c r="D109" s="3"/>
      <c r="E109" s="3"/>
      <c r="F109" s="3"/>
    </row>
    <row r="110" spans="1:6" x14ac:dyDescent="0.2">
      <c r="A110" s="3"/>
      <c r="B110" s="3"/>
      <c r="C110" s="3"/>
      <c r="D110" s="3"/>
      <c r="E110" s="3"/>
      <c r="F110" s="3"/>
    </row>
    <row r="111" spans="1:6" x14ac:dyDescent="0.2">
      <c r="A111" s="3"/>
      <c r="B111" s="3"/>
      <c r="C111" s="3"/>
      <c r="D111" s="3"/>
      <c r="E111" s="3"/>
      <c r="F111" s="3"/>
    </row>
    <row r="112" spans="1:6" x14ac:dyDescent="0.2">
      <c r="A112" s="3"/>
      <c r="B112" s="3"/>
      <c r="C112" s="3"/>
      <c r="D112" s="3"/>
      <c r="E112" s="3"/>
      <c r="F112" s="3"/>
    </row>
    <row r="113" spans="1:6" x14ac:dyDescent="0.2">
      <c r="A113" s="3"/>
      <c r="B113" s="3"/>
      <c r="C113" s="3"/>
      <c r="D113" s="3"/>
      <c r="E113" s="3"/>
      <c r="F113" s="3"/>
    </row>
    <row r="114" spans="1:6" x14ac:dyDescent="0.2">
      <c r="A114" s="3"/>
      <c r="B114" s="3"/>
      <c r="C114" s="3"/>
      <c r="D114" s="3"/>
      <c r="E114" s="3"/>
      <c r="F114" s="3"/>
    </row>
    <row r="115" spans="1:6" x14ac:dyDescent="0.2">
      <c r="A115" s="3"/>
      <c r="B115" s="3"/>
      <c r="C115" s="3"/>
      <c r="D115" s="3"/>
      <c r="E115" s="3"/>
      <c r="F115" s="3"/>
    </row>
    <row r="116" spans="1:6" x14ac:dyDescent="0.2">
      <c r="A116" s="3"/>
      <c r="B116" s="3"/>
      <c r="C116" s="3"/>
      <c r="D116" s="3"/>
      <c r="E116" s="3"/>
      <c r="F116" s="3"/>
    </row>
    <row r="117" spans="1:6" x14ac:dyDescent="0.2">
      <c r="A117" s="3"/>
      <c r="B117" s="3"/>
      <c r="C117" s="3"/>
      <c r="D117" s="3"/>
      <c r="E117" s="3"/>
      <c r="F117" s="3"/>
    </row>
    <row r="118" spans="1:6" x14ac:dyDescent="0.2">
      <c r="A118" s="3"/>
      <c r="B118" s="3"/>
      <c r="C118" s="3"/>
      <c r="D118" s="3"/>
      <c r="E118" s="3"/>
      <c r="F118" s="3"/>
    </row>
    <row r="119" spans="1:6" x14ac:dyDescent="0.2">
      <c r="A119" s="3"/>
      <c r="B119" s="3"/>
      <c r="C119" s="3"/>
      <c r="D119" s="3"/>
      <c r="E119" s="3"/>
      <c r="F119" s="3"/>
    </row>
    <row r="120" spans="1:6" x14ac:dyDescent="0.2">
      <c r="A120" s="3"/>
      <c r="B120" s="3"/>
      <c r="C120" s="3"/>
      <c r="D120" s="3"/>
      <c r="E120" s="3"/>
      <c r="F120" s="3"/>
    </row>
    <row r="121" spans="1:6" x14ac:dyDescent="0.2">
      <c r="A121" s="3"/>
      <c r="B121" s="3"/>
      <c r="C121" s="3"/>
      <c r="D121" s="3"/>
      <c r="E121" s="3"/>
      <c r="F121" s="3"/>
    </row>
    <row r="122" spans="1:6" x14ac:dyDescent="0.2">
      <c r="A122" s="3"/>
      <c r="B122" s="3"/>
      <c r="C122" s="3"/>
      <c r="D122" s="3"/>
      <c r="E122" s="3"/>
      <c r="F122" s="3"/>
    </row>
    <row r="123" spans="1:6" x14ac:dyDescent="0.2">
      <c r="A123" s="3"/>
      <c r="B123" s="3"/>
      <c r="C123" s="3"/>
      <c r="D123" s="3"/>
      <c r="E123" s="3"/>
      <c r="F123" s="3"/>
    </row>
    <row r="124" spans="1:6" x14ac:dyDescent="0.2">
      <c r="A124" s="3"/>
      <c r="B124" s="3"/>
      <c r="C124" s="3"/>
      <c r="D124" s="3"/>
      <c r="E124" s="3"/>
      <c r="F124" s="3"/>
    </row>
    <row r="125" spans="1:6" x14ac:dyDescent="0.2">
      <c r="A125" s="3"/>
      <c r="B125" s="3"/>
      <c r="C125" s="3"/>
      <c r="D125" s="3"/>
      <c r="E125" s="3"/>
      <c r="F125" s="3"/>
    </row>
    <row r="126" spans="1:6" x14ac:dyDescent="0.2">
      <c r="A126" s="3"/>
      <c r="B126" s="3"/>
      <c r="C126" s="3"/>
      <c r="D126" s="3"/>
      <c r="E126" s="3"/>
      <c r="F126" s="3"/>
    </row>
    <row r="127" spans="1:6" x14ac:dyDescent="0.2">
      <c r="A127" s="3"/>
      <c r="B127" s="3"/>
      <c r="C127" s="3"/>
      <c r="D127" s="3"/>
      <c r="E127" s="3"/>
      <c r="F127" s="3"/>
    </row>
    <row r="128" spans="1:6" x14ac:dyDescent="0.2">
      <c r="A128" s="3"/>
      <c r="B128" s="3"/>
      <c r="C128" s="3"/>
      <c r="D128" s="3"/>
      <c r="E128" s="3"/>
      <c r="F128" s="3"/>
    </row>
    <row r="129" spans="1:6" x14ac:dyDescent="0.2">
      <c r="A129" s="3"/>
      <c r="B129" s="3"/>
      <c r="C129" s="3"/>
      <c r="D129" s="3"/>
      <c r="E129" s="3"/>
      <c r="F129" s="3"/>
    </row>
    <row r="130" spans="1:6" x14ac:dyDescent="0.2">
      <c r="A130" s="3"/>
      <c r="B130" s="3"/>
      <c r="C130" s="3"/>
      <c r="D130" s="3"/>
      <c r="E130" s="3"/>
      <c r="F130" s="3"/>
    </row>
    <row r="131" spans="1:6" x14ac:dyDescent="0.2">
      <c r="A131" s="3"/>
      <c r="B131" s="3"/>
      <c r="C131" s="3"/>
      <c r="D131" s="3"/>
      <c r="E131" s="3"/>
      <c r="F131" s="3"/>
    </row>
    <row r="132" spans="1:6" x14ac:dyDescent="0.2">
      <c r="A132" s="3"/>
      <c r="B132" s="3"/>
      <c r="C132" s="3"/>
      <c r="D132" s="3"/>
      <c r="E132" s="3"/>
      <c r="F132" s="3"/>
    </row>
    <row r="133" spans="1:6" x14ac:dyDescent="0.2">
      <c r="A133" s="3"/>
      <c r="B133" s="3"/>
      <c r="C133" s="3"/>
      <c r="D133" s="3"/>
      <c r="E133" s="3"/>
      <c r="F133" s="3"/>
    </row>
    <row r="134" spans="1:6" x14ac:dyDescent="0.2">
      <c r="A134" s="3"/>
      <c r="B134" s="3"/>
      <c r="C134" s="3"/>
      <c r="D134" s="3"/>
      <c r="E134" s="3"/>
      <c r="F134" s="3"/>
    </row>
    <row r="135" spans="1:6" x14ac:dyDescent="0.2">
      <c r="A135" s="3"/>
      <c r="B135" s="3"/>
      <c r="C135" s="3"/>
      <c r="D135" s="3"/>
      <c r="E135" s="3"/>
      <c r="F135" s="3"/>
    </row>
    <row r="136" spans="1:6" x14ac:dyDescent="0.2">
      <c r="A136" s="3"/>
      <c r="B136" s="3"/>
      <c r="C136" s="3"/>
      <c r="D136" s="3"/>
      <c r="E136" s="3"/>
      <c r="F136" s="3"/>
    </row>
    <row r="137" spans="1:6" x14ac:dyDescent="0.2">
      <c r="A137" s="3"/>
      <c r="B137" s="3"/>
      <c r="C137" s="3"/>
      <c r="D137" s="3"/>
      <c r="E137" s="3"/>
      <c r="F137" s="3"/>
    </row>
    <row r="138" spans="1:6" x14ac:dyDescent="0.2">
      <c r="A138" s="3"/>
      <c r="B138" s="3"/>
      <c r="C138" s="3"/>
      <c r="D138" s="3"/>
      <c r="E138" s="3"/>
      <c r="F138" s="3"/>
    </row>
    <row r="139" spans="1:6" x14ac:dyDescent="0.2">
      <c r="A139" s="3"/>
      <c r="B139" s="3"/>
      <c r="C139" s="3"/>
      <c r="D139" s="3"/>
      <c r="E139" s="3"/>
      <c r="F139" s="3"/>
    </row>
    <row r="140" spans="1:6" x14ac:dyDescent="0.2">
      <c r="A140" s="3"/>
      <c r="B140" s="3"/>
      <c r="C140" s="3"/>
      <c r="D140" s="3"/>
      <c r="E140" s="3"/>
      <c r="F140" s="3"/>
    </row>
    <row r="141" spans="1:6" x14ac:dyDescent="0.2">
      <c r="A141" s="3"/>
      <c r="B141" s="3"/>
      <c r="C141" s="3"/>
      <c r="D141" s="3"/>
      <c r="E141" s="3"/>
      <c r="F141" s="3"/>
    </row>
    <row r="142" spans="1:6" x14ac:dyDescent="0.2">
      <c r="A142" s="3"/>
      <c r="B142" s="3"/>
      <c r="C142" s="3"/>
      <c r="D142" s="3"/>
      <c r="E142" s="3"/>
      <c r="F142" s="3"/>
    </row>
    <row r="143" spans="1:6" x14ac:dyDescent="0.2">
      <c r="A143" s="3"/>
      <c r="B143" s="3"/>
      <c r="C143" s="3"/>
      <c r="D143" s="3"/>
      <c r="E143" s="3"/>
      <c r="F143" s="3"/>
    </row>
    <row r="144" spans="1:6" x14ac:dyDescent="0.2">
      <c r="A144" s="3"/>
      <c r="B144" s="3"/>
      <c r="C144" s="3"/>
      <c r="D144" s="3"/>
      <c r="E144" s="3"/>
      <c r="F144" s="3"/>
    </row>
    <row r="145" spans="1:6" x14ac:dyDescent="0.2">
      <c r="A145" s="3"/>
      <c r="B145" s="3"/>
      <c r="C145" s="3"/>
      <c r="D145" s="3"/>
      <c r="E145" s="3"/>
      <c r="F145" s="3"/>
    </row>
    <row r="146" spans="1:6" x14ac:dyDescent="0.2">
      <c r="A146" s="3"/>
      <c r="B146" s="3"/>
      <c r="C146" s="3"/>
      <c r="D146" s="3"/>
      <c r="E146" s="3"/>
      <c r="F146" s="3"/>
    </row>
    <row r="147" spans="1:6" x14ac:dyDescent="0.2">
      <c r="A147" s="3"/>
      <c r="B147" s="3"/>
      <c r="C147" s="3"/>
      <c r="D147" s="3"/>
      <c r="E147" s="3"/>
      <c r="F147" s="3"/>
    </row>
    <row r="148" spans="1:6" x14ac:dyDescent="0.2">
      <c r="A148" s="3"/>
      <c r="B148" s="3"/>
      <c r="C148" s="3"/>
      <c r="D148" s="3"/>
      <c r="E148" s="3"/>
      <c r="F148" s="3"/>
    </row>
    <row r="149" spans="1:6" x14ac:dyDescent="0.2">
      <c r="A149" s="3"/>
      <c r="B149" s="3"/>
      <c r="C149" s="3"/>
      <c r="D149" s="3"/>
      <c r="E149" s="3"/>
      <c r="F149" s="3"/>
    </row>
    <row r="150" spans="1:6" x14ac:dyDescent="0.2">
      <c r="A150" s="3"/>
      <c r="B150" s="3"/>
      <c r="C150" s="3"/>
      <c r="D150" s="3"/>
      <c r="E150" s="3"/>
      <c r="F150" s="3"/>
    </row>
    <row r="151" spans="1:6" x14ac:dyDescent="0.2">
      <c r="A151" s="3"/>
      <c r="B151" s="3"/>
      <c r="C151" s="3"/>
      <c r="D151" s="3"/>
      <c r="E151" s="3"/>
      <c r="F151" s="3"/>
    </row>
    <row r="152" spans="1:6" x14ac:dyDescent="0.2">
      <c r="A152" s="3"/>
      <c r="B152" s="3"/>
      <c r="C152" s="3"/>
      <c r="D152" s="3"/>
      <c r="E152" s="3"/>
      <c r="F152" s="3"/>
    </row>
    <row r="153" spans="1:6" x14ac:dyDescent="0.2">
      <c r="A153" s="3"/>
      <c r="B153" s="3"/>
      <c r="C153" s="3"/>
      <c r="D153" s="3"/>
      <c r="E153" s="3"/>
      <c r="F153" s="3"/>
    </row>
    <row r="154" spans="1:6" x14ac:dyDescent="0.2">
      <c r="A154" s="3"/>
      <c r="B154" s="3"/>
      <c r="C154" s="3"/>
      <c r="D154" s="3"/>
      <c r="E154" s="3"/>
      <c r="F154" s="3"/>
    </row>
    <row r="155" spans="1:6" x14ac:dyDescent="0.2">
      <c r="A155" s="3"/>
      <c r="B155" s="3"/>
      <c r="C155" s="3"/>
      <c r="D155" s="3"/>
      <c r="E155" s="3"/>
      <c r="F155" s="3"/>
    </row>
    <row r="156" spans="1:6" x14ac:dyDescent="0.2">
      <c r="A156" s="3"/>
      <c r="B156" s="3"/>
      <c r="C156" s="3"/>
      <c r="D156" s="3"/>
      <c r="E156" s="3"/>
      <c r="F156" s="3"/>
    </row>
    <row r="157" spans="1:6" x14ac:dyDescent="0.2">
      <c r="A157" s="3"/>
      <c r="B157" s="3"/>
      <c r="C157" s="3"/>
      <c r="D157" s="3"/>
      <c r="E157" s="3"/>
      <c r="F157" s="3"/>
    </row>
    <row r="158" spans="1:6" x14ac:dyDescent="0.2">
      <c r="A158" s="3"/>
      <c r="B158" s="3"/>
      <c r="C158" s="3"/>
      <c r="D158" s="3"/>
      <c r="E158" s="3"/>
      <c r="F158" s="3"/>
    </row>
    <row r="159" spans="1:6" x14ac:dyDescent="0.2">
      <c r="A159" s="3"/>
      <c r="B159" s="3"/>
      <c r="C159" s="3"/>
      <c r="D159" s="3"/>
      <c r="E159" s="3"/>
      <c r="F159" s="3"/>
    </row>
    <row r="160" spans="1:6" x14ac:dyDescent="0.2">
      <c r="A160" s="3"/>
      <c r="B160" s="3"/>
      <c r="C160" s="3"/>
      <c r="D160" s="3"/>
      <c r="E160" s="3"/>
      <c r="F160" s="3"/>
    </row>
    <row r="161" spans="1:6" x14ac:dyDescent="0.2">
      <c r="A161" s="3"/>
      <c r="B161" s="3"/>
      <c r="C161" s="3"/>
      <c r="D161" s="3"/>
      <c r="E161" s="3"/>
      <c r="F161" s="3"/>
    </row>
    <row r="162" spans="1:6" x14ac:dyDescent="0.2">
      <c r="A162" s="3"/>
      <c r="B162" s="3"/>
      <c r="C162" s="3"/>
      <c r="D162" s="3"/>
      <c r="E162" s="3"/>
      <c r="F162" s="3"/>
    </row>
    <row r="163" spans="1:6" x14ac:dyDescent="0.2">
      <c r="A163" s="3"/>
      <c r="B163" s="3"/>
      <c r="C163" s="3"/>
      <c r="D163" s="3"/>
      <c r="E163" s="3"/>
      <c r="F163" s="3"/>
    </row>
    <row r="164" spans="1:6" x14ac:dyDescent="0.2">
      <c r="A164" s="3"/>
      <c r="B164" s="3"/>
      <c r="C164" s="3"/>
      <c r="D164" s="3"/>
      <c r="E164" s="3"/>
      <c r="F164" s="3"/>
    </row>
    <row r="165" spans="1:6" x14ac:dyDescent="0.2">
      <c r="A165" s="3"/>
      <c r="B165" s="3"/>
      <c r="C165" s="3"/>
      <c r="D165" s="3"/>
      <c r="E165" s="3"/>
      <c r="F165" s="3"/>
    </row>
    <row r="166" spans="1:6" x14ac:dyDescent="0.2">
      <c r="A166" s="3"/>
      <c r="B166" s="3"/>
      <c r="C166" s="3"/>
      <c r="D166" s="3"/>
      <c r="E166" s="3"/>
      <c r="F166" s="3"/>
    </row>
    <row r="167" spans="1:6" x14ac:dyDescent="0.2">
      <c r="A167" s="3"/>
      <c r="B167" s="3"/>
      <c r="C167" s="3"/>
      <c r="D167" s="3"/>
      <c r="E167" s="3"/>
      <c r="F167" s="3"/>
    </row>
    <row r="168" spans="1:6" x14ac:dyDescent="0.2">
      <c r="A168" s="3"/>
      <c r="B168" s="3"/>
      <c r="C168" s="3"/>
      <c r="D168" s="3"/>
      <c r="E168" s="3"/>
      <c r="F168" s="3"/>
    </row>
    <row r="169" spans="1:6" x14ac:dyDescent="0.2">
      <c r="A169" s="3"/>
      <c r="B169" s="3"/>
      <c r="C169" s="3"/>
      <c r="D169" s="3"/>
      <c r="E169" s="3"/>
      <c r="F169" s="3"/>
    </row>
    <row r="170" spans="1:6" x14ac:dyDescent="0.2">
      <c r="A170" s="3"/>
      <c r="B170" s="3"/>
      <c r="C170" s="3"/>
      <c r="D170" s="3"/>
      <c r="E170" s="3"/>
      <c r="F170" s="3"/>
    </row>
    <row r="171" spans="1:6" x14ac:dyDescent="0.2">
      <c r="A171" s="3"/>
      <c r="B171" s="3"/>
      <c r="C171" s="3"/>
      <c r="D171" s="3"/>
      <c r="E171" s="3"/>
      <c r="F171" s="3"/>
    </row>
    <row r="172" spans="1:6" x14ac:dyDescent="0.2">
      <c r="A172" s="3"/>
      <c r="B172" s="3"/>
      <c r="C172" s="3"/>
      <c r="D172" s="3"/>
      <c r="E172" s="3"/>
      <c r="F172" s="3"/>
    </row>
    <row r="173" spans="1:6" x14ac:dyDescent="0.2">
      <c r="A173" s="3"/>
      <c r="B173" s="3"/>
      <c r="C173" s="3"/>
      <c r="D173" s="3"/>
      <c r="E173" s="3"/>
      <c r="F173" s="3"/>
    </row>
    <row r="174" spans="1:6" x14ac:dyDescent="0.2">
      <c r="A174" s="3"/>
      <c r="B174" s="3"/>
      <c r="C174" s="3"/>
      <c r="D174" s="3"/>
      <c r="E174" s="3"/>
      <c r="F174" s="3"/>
    </row>
    <row r="175" spans="1:6" x14ac:dyDescent="0.2">
      <c r="A175" s="3"/>
      <c r="B175" s="3"/>
      <c r="C175" s="3"/>
      <c r="D175" s="3"/>
      <c r="E175" s="3"/>
      <c r="F175" s="3"/>
    </row>
    <row r="176" spans="1:6" x14ac:dyDescent="0.2">
      <c r="A176" s="3"/>
      <c r="B176" s="3"/>
      <c r="C176" s="3"/>
      <c r="D176" s="3"/>
      <c r="E176" s="3"/>
      <c r="F176" s="3"/>
    </row>
    <row r="177" spans="1:6" x14ac:dyDescent="0.2">
      <c r="A177" s="3"/>
      <c r="B177" s="3"/>
      <c r="C177" s="3"/>
      <c r="D177" s="3"/>
      <c r="E177" s="3"/>
      <c r="F177" s="3"/>
    </row>
    <row r="178" spans="1:6" x14ac:dyDescent="0.2">
      <c r="A178" s="3"/>
      <c r="B178" s="3"/>
      <c r="C178" s="3"/>
      <c r="D178" s="3"/>
      <c r="E178" s="3"/>
      <c r="F178" s="3"/>
    </row>
    <row r="179" spans="1:6" x14ac:dyDescent="0.2">
      <c r="A179" s="3"/>
      <c r="B179" s="3"/>
      <c r="C179" s="3"/>
      <c r="D179" s="3"/>
      <c r="E179" s="3"/>
      <c r="F179" s="3"/>
    </row>
    <row r="180" spans="1:6" x14ac:dyDescent="0.2">
      <c r="A180" s="3"/>
      <c r="B180" s="3"/>
      <c r="C180" s="3"/>
      <c r="D180" s="3"/>
      <c r="E180" s="3"/>
      <c r="F180" s="3"/>
    </row>
    <row r="181" spans="1:6" x14ac:dyDescent="0.2">
      <c r="A181" s="3"/>
      <c r="B181" s="3"/>
      <c r="C181" s="3"/>
      <c r="D181" s="3"/>
      <c r="E181" s="3"/>
      <c r="F181" s="3"/>
    </row>
    <row r="182" spans="1:6" x14ac:dyDescent="0.2">
      <c r="A182" s="3"/>
      <c r="B182" s="3"/>
      <c r="C182" s="3"/>
      <c r="D182" s="3"/>
      <c r="E182" s="3"/>
      <c r="F182" s="3"/>
    </row>
    <row r="183" spans="1:6" x14ac:dyDescent="0.2">
      <c r="A183" s="3"/>
      <c r="B183" s="3"/>
      <c r="C183" s="3"/>
      <c r="D183" s="3"/>
      <c r="E183" s="3"/>
      <c r="F183" s="3"/>
    </row>
    <row r="184" spans="1:6" x14ac:dyDescent="0.2">
      <c r="A184" s="3"/>
      <c r="B184" s="3"/>
      <c r="C184" s="3"/>
      <c r="D184" s="3"/>
      <c r="E184" s="3"/>
      <c r="F184" s="3"/>
    </row>
    <row r="185" spans="1:6" x14ac:dyDescent="0.2">
      <c r="A185" s="3"/>
      <c r="B185" s="3"/>
      <c r="C185" s="3"/>
      <c r="D185" s="3"/>
      <c r="E185" s="3"/>
      <c r="F185" s="3"/>
    </row>
    <row r="186" spans="1:6" x14ac:dyDescent="0.2">
      <c r="A186" s="3"/>
      <c r="B186" s="3"/>
      <c r="C186" s="3"/>
      <c r="D186" s="3"/>
      <c r="E186" s="3"/>
      <c r="F186" s="3"/>
    </row>
    <row r="187" spans="1:6" x14ac:dyDescent="0.2">
      <c r="A187" s="3"/>
      <c r="B187" s="3"/>
      <c r="C187" s="3"/>
      <c r="D187" s="3"/>
      <c r="E187" s="3"/>
      <c r="F187" s="3"/>
    </row>
    <row r="188" spans="1:6" x14ac:dyDescent="0.2">
      <c r="A188" s="3"/>
      <c r="B188" s="3"/>
      <c r="C188" s="3"/>
      <c r="D188" s="3"/>
      <c r="E188" s="3"/>
      <c r="F188" s="3"/>
    </row>
    <row r="189" spans="1:6" x14ac:dyDescent="0.2">
      <c r="A189" s="3"/>
      <c r="B189" s="3"/>
      <c r="C189" s="3"/>
      <c r="D189" s="3"/>
      <c r="E189" s="3"/>
      <c r="F189" s="3"/>
    </row>
    <row r="190" spans="1:6" x14ac:dyDescent="0.2">
      <c r="A190" s="3"/>
      <c r="B190" s="3"/>
      <c r="C190" s="3"/>
      <c r="D190" s="3"/>
      <c r="E190" s="3"/>
      <c r="F190" s="3"/>
    </row>
    <row r="191" spans="1:6" x14ac:dyDescent="0.2">
      <c r="A191" s="3"/>
      <c r="B191" s="3"/>
      <c r="C191" s="3"/>
      <c r="D191" s="3"/>
      <c r="E191" s="3"/>
      <c r="F191" s="3"/>
    </row>
    <row r="192" spans="1:6" x14ac:dyDescent="0.2">
      <c r="A192" s="3"/>
      <c r="B192" s="3"/>
      <c r="C192" s="3"/>
      <c r="D192" s="3"/>
      <c r="E192" s="3"/>
      <c r="F192" s="3"/>
    </row>
    <row r="193" spans="1:6" x14ac:dyDescent="0.2">
      <c r="A193" s="3"/>
      <c r="B193" s="3"/>
      <c r="C193" s="3"/>
      <c r="D193" s="3"/>
      <c r="E193" s="3"/>
      <c r="F193" s="3"/>
    </row>
    <row r="194" spans="1:6" x14ac:dyDescent="0.2">
      <c r="A194" s="3"/>
      <c r="B194" s="3"/>
      <c r="C194" s="3"/>
      <c r="D194" s="3"/>
      <c r="E194" s="3"/>
      <c r="F194" s="3"/>
    </row>
    <row r="195" spans="1:6" x14ac:dyDescent="0.2">
      <c r="A195" s="3"/>
      <c r="B195" s="3"/>
      <c r="C195" s="3"/>
      <c r="D195" s="3"/>
      <c r="E195" s="3"/>
      <c r="F195" s="3"/>
    </row>
    <row r="196" spans="1:6" x14ac:dyDescent="0.2">
      <c r="A196" s="3"/>
      <c r="B196" s="3"/>
      <c r="C196" s="3"/>
      <c r="D196" s="3"/>
      <c r="E196" s="3"/>
      <c r="F196" s="3"/>
    </row>
    <row r="197" spans="1:6" x14ac:dyDescent="0.2">
      <c r="A197" s="3"/>
      <c r="B197" s="3"/>
      <c r="C197" s="3"/>
      <c r="D197" s="3"/>
      <c r="E197" s="3"/>
      <c r="F197" s="3"/>
    </row>
    <row r="198" spans="1:6" x14ac:dyDescent="0.2">
      <c r="A198" s="3"/>
      <c r="B198" s="3"/>
      <c r="C198" s="3"/>
      <c r="D198" s="3"/>
      <c r="E198" s="3"/>
      <c r="F198" s="3"/>
    </row>
    <row r="199" spans="1:6" x14ac:dyDescent="0.2">
      <c r="A199" s="3"/>
      <c r="B199" s="3"/>
      <c r="C199" s="3"/>
      <c r="D199" s="3"/>
      <c r="E199" s="3"/>
      <c r="F199" s="3"/>
    </row>
    <row r="200" spans="1:6" x14ac:dyDescent="0.2">
      <c r="A200" s="3"/>
      <c r="B200" s="3"/>
      <c r="C200" s="3"/>
      <c r="D200" s="3"/>
      <c r="E200" s="3"/>
      <c r="F200" s="3"/>
    </row>
    <row r="201" spans="1:6" x14ac:dyDescent="0.2">
      <c r="A201" s="3"/>
      <c r="B201" s="3"/>
      <c r="C201" s="3"/>
      <c r="D201" s="3"/>
      <c r="E201" s="3"/>
      <c r="F201" s="3"/>
    </row>
    <row r="202" spans="1:6" x14ac:dyDescent="0.2">
      <c r="A202" s="3"/>
      <c r="B202" s="3"/>
      <c r="C202" s="3"/>
      <c r="D202" s="3"/>
      <c r="E202" s="3"/>
      <c r="F202" s="3"/>
    </row>
    <row r="203" spans="1:6" x14ac:dyDescent="0.2">
      <c r="A203" s="3"/>
      <c r="B203" s="3"/>
      <c r="C203" s="3"/>
      <c r="D203" s="3"/>
      <c r="E203" s="3"/>
      <c r="F203" s="3"/>
    </row>
    <row r="204" spans="1:6" x14ac:dyDescent="0.2">
      <c r="A204" s="3"/>
      <c r="B204" s="3"/>
      <c r="C204" s="3"/>
      <c r="D204" s="3"/>
      <c r="E204" s="3"/>
      <c r="F204" s="3"/>
    </row>
    <row r="205" spans="1:6" x14ac:dyDescent="0.2">
      <c r="A205" s="3"/>
      <c r="B205" s="3"/>
      <c r="C205" s="3"/>
      <c r="D205" s="3"/>
      <c r="E205" s="3"/>
      <c r="F205" s="3"/>
    </row>
    <row r="206" spans="1:6" x14ac:dyDescent="0.2">
      <c r="A206" s="3"/>
      <c r="B206" s="3"/>
      <c r="C206" s="3"/>
      <c r="D206" s="3"/>
      <c r="E206" s="3"/>
      <c r="F206" s="3"/>
    </row>
    <row r="207" spans="1:6" x14ac:dyDescent="0.2">
      <c r="A207" s="3"/>
      <c r="B207" s="3"/>
      <c r="C207" s="3"/>
      <c r="D207" s="3"/>
      <c r="E207" s="3"/>
      <c r="F207" s="3"/>
    </row>
    <row r="208" spans="1:6" x14ac:dyDescent="0.2">
      <c r="A208" s="3"/>
      <c r="B208" s="3"/>
      <c r="C208" s="3"/>
      <c r="D208" s="3"/>
      <c r="E208" s="3"/>
      <c r="F208" s="3"/>
    </row>
    <row r="209" spans="1:6" x14ac:dyDescent="0.2">
      <c r="A209" s="3"/>
      <c r="B209" s="3"/>
      <c r="C209" s="3"/>
      <c r="D209" s="3"/>
      <c r="E209" s="3"/>
      <c r="F209" s="3"/>
    </row>
    <row r="210" spans="1:6" x14ac:dyDescent="0.2">
      <c r="A210" s="3"/>
      <c r="B210" s="3"/>
      <c r="C210" s="3"/>
      <c r="D210" s="3"/>
      <c r="E210" s="3"/>
      <c r="F210" s="3"/>
    </row>
    <row r="211" spans="1:6" x14ac:dyDescent="0.2">
      <c r="A211" s="3"/>
      <c r="B211" s="3"/>
      <c r="C211" s="3"/>
      <c r="D211" s="3"/>
      <c r="E211" s="3"/>
      <c r="F211" s="3"/>
    </row>
    <row r="212" spans="1:6" x14ac:dyDescent="0.2">
      <c r="A212" s="3"/>
      <c r="B212" s="3"/>
      <c r="C212" s="3"/>
      <c r="D212" s="3"/>
      <c r="E212" s="3"/>
      <c r="F212" s="3"/>
    </row>
    <row r="213" spans="1:6" x14ac:dyDescent="0.2">
      <c r="A213" s="3"/>
      <c r="B213" s="3"/>
      <c r="C213" s="3"/>
      <c r="D213" s="3"/>
      <c r="E213" s="3"/>
      <c r="F213" s="3"/>
    </row>
    <row r="214" spans="1:6" x14ac:dyDescent="0.2">
      <c r="A214" s="3"/>
      <c r="B214" s="3"/>
      <c r="C214" s="3"/>
      <c r="D214" s="3"/>
      <c r="E214" s="3"/>
      <c r="F214" s="3"/>
    </row>
    <row r="215" spans="1:6" x14ac:dyDescent="0.2">
      <c r="A215" s="3"/>
      <c r="B215" s="3"/>
      <c r="C215" s="3"/>
      <c r="D215" s="3"/>
      <c r="E215" s="3"/>
      <c r="F215" s="3"/>
    </row>
    <row r="216" spans="1:6" x14ac:dyDescent="0.2">
      <c r="A216" s="3"/>
      <c r="B216" s="3"/>
      <c r="C216" s="3"/>
      <c r="D216" s="3"/>
      <c r="E216" s="3"/>
      <c r="F216" s="3"/>
    </row>
    <row r="217" spans="1:6" x14ac:dyDescent="0.2">
      <c r="A217" s="3"/>
      <c r="B217" s="3"/>
      <c r="C217" s="3"/>
      <c r="D217" s="3"/>
      <c r="E217" s="3"/>
      <c r="F217" s="3"/>
    </row>
    <row r="218" spans="1:6" x14ac:dyDescent="0.2">
      <c r="A218" s="3"/>
      <c r="B218" s="3"/>
      <c r="C218" s="3"/>
      <c r="D218" s="3"/>
      <c r="E218" s="3"/>
      <c r="F218" s="3"/>
    </row>
    <row r="219" spans="1:6" x14ac:dyDescent="0.2">
      <c r="A219" s="3"/>
      <c r="B219" s="3"/>
      <c r="C219" s="3"/>
      <c r="D219" s="3"/>
      <c r="E219" s="3"/>
      <c r="F219" s="3"/>
    </row>
    <row r="220" spans="1:6" x14ac:dyDescent="0.2">
      <c r="A220" s="3"/>
      <c r="B220" s="3"/>
      <c r="C220" s="3"/>
      <c r="D220" s="3"/>
      <c r="E220" s="3"/>
      <c r="F220" s="3"/>
    </row>
    <row r="221" spans="1:6" x14ac:dyDescent="0.2">
      <c r="A221" s="3"/>
      <c r="B221" s="3"/>
      <c r="C221" s="3"/>
      <c r="D221" s="3"/>
      <c r="E221" s="3"/>
      <c r="F221" s="3"/>
    </row>
    <row r="222" spans="1:6" x14ac:dyDescent="0.2">
      <c r="A222" s="3"/>
      <c r="B222" s="3"/>
      <c r="C222" s="3"/>
      <c r="D222" s="3"/>
      <c r="E222" s="3"/>
      <c r="F222" s="3"/>
    </row>
    <row r="223" spans="1:6" x14ac:dyDescent="0.2">
      <c r="A223" s="3"/>
      <c r="B223" s="3"/>
      <c r="C223" s="3"/>
      <c r="D223" s="3"/>
      <c r="E223" s="3"/>
      <c r="F223" s="3"/>
    </row>
    <row r="224" spans="1:6" x14ac:dyDescent="0.2">
      <c r="A224" s="3"/>
      <c r="B224" s="3"/>
      <c r="C224" s="3"/>
      <c r="D224" s="3"/>
      <c r="E224" s="3"/>
      <c r="F224" s="3"/>
    </row>
    <row r="225" spans="1:6" x14ac:dyDescent="0.2">
      <c r="A225" s="3"/>
      <c r="B225" s="3"/>
      <c r="C225" s="3"/>
      <c r="D225" s="3"/>
      <c r="E225" s="3"/>
      <c r="F225" s="3"/>
    </row>
    <row r="226" spans="1:6" x14ac:dyDescent="0.2">
      <c r="A226" s="3"/>
      <c r="B226" s="3"/>
      <c r="C226" s="3"/>
      <c r="D226" s="3"/>
      <c r="E226" s="3"/>
      <c r="F226" s="3"/>
    </row>
    <row r="227" spans="1:6" x14ac:dyDescent="0.2">
      <c r="A227" s="3"/>
      <c r="B227" s="3"/>
      <c r="C227" s="3"/>
      <c r="D227" s="3"/>
      <c r="E227" s="3"/>
      <c r="F227" s="3"/>
    </row>
    <row r="228" spans="1:6" x14ac:dyDescent="0.2">
      <c r="A228" s="3"/>
      <c r="B228" s="3"/>
      <c r="C228" s="3"/>
      <c r="D228" s="3"/>
      <c r="E228" s="3"/>
      <c r="F228" s="3"/>
    </row>
    <row r="229" spans="1:6" x14ac:dyDescent="0.2">
      <c r="A229" s="3"/>
      <c r="B229" s="3"/>
      <c r="C229" s="3"/>
      <c r="D229" s="3"/>
      <c r="E229" s="3"/>
      <c r="F229" s="3"/>
    </row>
    <row r="230" spans="1:6" x14ac:dyDescent="0.2">
      <c r="A230" s="3"/>
      <c r="B230" s="3"/>
      <c r="C230" s="3"/>
      <c r="D230" s="3"/>
      <c r="E230" s="3"/>
      <c r="F230" s="3"/>
    </row>
    <row r="231" spans="1:6" x14ac:dyDescent="0.2">
      <c r="A231" s="3"/>
      <c r="B231" s="3"/>
      <c r="C231" s="3"/>
      <c r="D231" s="3"/>
      <c r="E231" s="3"/>
      <c r="F231" s="3"/>
    </row>
    <row r="232" spans="1:6" x14ac:dyDescent="0.2">
      <c r="A232" s="3"/>
      <c r="B232" s="3"/>
      <c r="C232" s="3"/>
      <c r="D232" s="3"/>
      <c r="E232" s="3"/>
      <c r="F232" s="3"/>
    </row>
    <row r="233" spans="1:6" x14ac:dyDescent="0.2">
      <c r="A233" s="3"/>
      <c r="B233" s="3"/>
      <c r="C233" s="3"/>
      <c r="D233" s="3"/>
      <c r="E233" s="3"/>
      <c r="F233" s="3"/>
    </row>
    <row r="234" spans="1:6" x14ac:dyDescent="0.2">
      <c r="A234" s="3"/>
      <c r="B234" s="3"/>
      <c r="C234" s="3"/>
      <c r="D234" s="3"/>
      <c r="E234" s="3"/>
      <c r="F234" s="3"/>
    </row>
    <row r="235" spans="1:6" x14ac:dyDescent="0.2">
      <c r="A235" s="3"/>
      <c r="B235" s="3"/>
      <c r="C235" s="3"/>
      <c r="D235" s="3"/>
      <c r="E235" s="3"/>
      <c r="F235" s="3"/>
    </row>
    <row r="236" spans="1:6" x14ac:dyDescent="0.2">
      <c r="A236" s="3"/>
      <c r="B236" s="3"/>
      <c r="C236" s="3"/>
      <c r="D236" s="3"/>
      <c r="E236" s="3"/>
      <c r="F236" s="3"/>
    </row>
    <row r="237" spans="1:6" x14ac:dyDescent="0.2">
      <c r="A237" s="3"/>
      <c r="B237" s="3"/>
      <c r="C237" s="3"/>
      <c r="D237" s="3"/>
      <c r="E237" s="3"/>
      <c r="F237" s="3"/>
    </row>
    <row r="238" spans="1:6" x14ac:dyDescent="0.2">
      <c r="A238" s="3"/>
      <c r="B238" s="3"/>
      <c r="C238" s="3"/>
      <c r="D238" s="3"/>
      <c r="E238" s="3"/>
      <c r="F238" s="3"/>
    </row>
    <row r="239" spans="1:6" x14ac:dyDescent="0.2">
      <c r="A239" s="3"/>
      <c r="B239" s="3"/>
      <c r="C239" s="3"/>
      <c r="D239" s="3"/>
      <c r="E239" s="3"/>
      <c r="F239" s="3"/>
    </row>
    <row r="240" spans="1:6" x14ac:dyDescent="0.2">
      <c r="A240" s="3"/>
      <c r="B240" s="3"/>
      <c r="C240" s="3"/>
      <c r="D240" s="3"/>
      <c r="E240" s="3"/>
      <c r="F240" s="3"/>
    </row>
    <row r="241" spans="1:6" x14ac:dyDescent="0.2">
      <c r="A241" s="3"/>
      <c r="B241" s="3"/>
      <c r="C241" s="3"/>
      <c r="D241" s="3"/>
      <c r="E241" s="3"/>
      <c r="F241" s="3"/>
    </row>
    <row r="242" spans="1:6" x14ac:dyDescent="0.2">
      <c r="A242" s="3"/>
      <c r="B242" s="3"/>
      <c r="C242" s="3"/>
      <c r="D242" s="3"/>
      <c r="E242" s="3"/>
      <c r="F242" s="3"/>
    </row>
    <row r="243" spans="1:6" x14ac:dyDescent="0.2">
      <c r="A243" s="3"/>
      <c r="B243" s="3"/>
      <c r="C243" s="3"/>
      <c r="D243" s="3"/>
      <c r="E243" s="3"/>
      <c r="F243" s="3"/>
    </row>
    <row r="244" spans="1:6" x14ac:dyDescent="0.2">
      <c r="A244" s="3"/>
      <c r="B244" s="3"/>
      <c r="C244" s="3"/>
      <c r="D244" s="3"/>
      <c r="E244" s="3"/>
      <c r="F244" s="3"/>
    </row>
    <row r="245" spans="1:6" x14ac:dyDescent="0.2">
      <c r="A245" s="3"/>
      <c r="B245" s="3"/>
      <c r="C245" s="3"/>
      <c r="D245" s="3"/>
      <c r="E245" s="3"/>
      <c r="F245" s="3"/>
    </row>
    <row r="246" spans="1:6" x14ac:dyDescent="0.2">
      <c r="A246" s="3"/>
      <c r="B246" s="3"/>
      <c r="C246" s="3"/>
      <c r="D246" s="3"/>
      <c r="E246" s="3"/>
      <c r="F246" s="3"/>
    </row>
    <row r="247" spans="1:6" x14ac:dyDescent="0.2">
      <c r="A247" s="3"/>
      <c r="B247" s="3"/>
      <c r="C247" s="3"/>
      <c r="D247" s="3"/>
      <c r="E247" s="3"/>
      <c r="F247" s="3"/>
    </row>
    <row r="248" spans="1:6" x14ac:dyDescent="0.2">
      <c r="A248" s="3"/>
      <c r="B248" s="3"/>
      <c r="C248" s="3"/>
      <c r="D248" s="3"/>
      <c r="E248" s="3"/>
      <c r="F248" s="3"/>
    </row>
    <row r="249" spans="1:6" x14ac:dyDescent="0.2">
      <c r="A249" s="3"/>
      <c r="B249" s="3"/>
      <c r="C249" s="3"/>
      <c r="D249" s="3"/>
      <c r="E249" s="3"/>
      <c r="F249" s="3"/>
    </row>
    <row r="250" spans="1:6" x14ac:dyDescent="0.2">
      <c r="A250" s="3"/>
      <c r="B250" s="3"/>
      <c r="C250" s="3"/>
      <c r="D250" s="3"/>
      <c r="E250" s="3"/>
      <c r="F250" s="3"/>
    </row>
    <row r="251" spans="1:6" x14ac:dyDescent="0.2">
      <c r="A251" s="3"/>
      <c r="B251" s="3"/>
      <c r="C251" s="3"/>
      <c r="D251" s="3"/>
      <c r="E251" s="3"/>
      <c r="F251" s="3"/>
    </row>
    <row r="252" spans="1:6" x14ac:dyDescent="0.2">
      <c r="A252" s="3"/>
      <c r="B252" s="3"/>
      <c r="C252" s="3"/>
      <c r="D252" s="3"/>
      <c r="E252" s="3"/>
      <c r="F252" s="3"/>
    </row>
    <row r="253" spans="1:6" x14ac:dyDescent="0.2">
      <c r="A253" s="3"/>
      <c r="B253" s="3"/>
      <c r="C253" s="3"/>
      <c r="D253" s="3"/>
      <c r="E253" s="3"/>
      <c r="F253" s="3"/>
    </row>
    <row r="254" spans="1:6" x14ac:dyDescent="0.2">
      <c r="A254" s="3"/>
      <c r="B254" s="3"/>
      <c r="C254" s="3"/>
      <c r="D254" s="3"/>
      <c r="E254" s="3"/>
      <c r="F254" s="3"/>
    </row>
    <row r="255" spans="1:6" x14ac:dyDescent="0.2">
      <c r="A255" s="3"/>
      <c r="B255" s="3"/>
      <c r="C255" s="3"/>
      <c r="D255" s="3"/>
      <c r="E255" s="3"/>
      <c r="F255" s="3"/>
    </row>
    <row r="256" spans="1:6" x14ac:dyDescent="0.2">
      <c r="A256" s="3"/>
      <c r="B256" s="3"/>
      <c r="C256" s="3"/>
      <c r="D256" s="3"/>
      <c r="E256" s="3"/>
      <c r="F256" s="3"/>
    </row>
    <row r="257" spans="1:6" x14ac:dyDescent="0.2">
      <c r="A257" s="3"/>
      <c r="B257" s="3"/>
      <c r="C257" s="3"/>
      <c r="D257" s="3"/>
      <c r="E257" s="3"/>
      <c r="F257" s="3"/>
    </row>
    <row r="258" spans="1:6" x14ac:dyDescent="0.2">
      <c r="A258" s="3"/>
      <c r="B258" s="3"/>
      <c r="C258" s="3"/>
      <c r="D258" s="3"/>
      <c r="E258" s="3"/>
      <c r="F258" s="3"/>
    </row>
    <row r="259" spans="1:6" x14ac:dyDescent="0.2">
      <c r="A259" s="3"/>
      <c r="B259" s="3"/>
      <c r="C259" s="3"/>
      <c r="D259" s="3"/>
      <c r="E259" s="3"/>
      <c r="F259" s="3"/>
    </row>
    <row r="260" spans="1:6" x14ac:dyDescent="0.2">
      <c r="A260" s="3"/>
      <c r="B260" s="3"/>
      <c r="C260" s="3"/>
      <c r="D260" s="3"/>
      <c r="E260" s="3"/>
      <c r="F260" s="3"/>
    </row>
    <row r="261" spans="1:6" x14ac:dyDescent="0.2">
      <c r="A261" s="3"/>
      <c r="B261" s="3"/>
      <c r="C261" s="3"/>
      <c r="D261" s="3"/>
      <c r="E261" s="3"/>
      <c r="F261" s="3"/>
    </row>
    <row r="262" spans="1:6" x14ac:dyDescent="0.2">
      <c r="A262" s="3"/>
      <c r="B262" s="3"/>
      <c r="C262" s="3"/>
      <c r="D262" s="3"/>
      <c r="E262" s="3"/>
      <c r="F262" s="3"/>
    </row>
    <row r="263" spans="1:6" x14ac:dyDescent="0.2">
      <c r="A263" s="3"/>
      <c r="B263" s="3"/>
      <c r="C263" s="3"/>
      <c r="D263" s="3"/>
      <c r="E263" s="3"/>
      <c r="F263" s="3"/>
    </row>
    <row r="264" spans="1:6" x14ac:dyDescent="0.2">
      <c r="A264" s="3"/>
      <c r="B264" s="3"/>
      <c r="C264" s="3"/>
      <c r="D264" s="3"/>
      <c r="E264" s="3"/>
      <c r="F264" s="3"/>
    </row>
    <row r="265" spans="1:6" x14ac:dyDescent="0.2">
      <c r="A265" s="3"/>
      <c r="B265" s="3"/>
      <c r="C265" s="3"/>
      <c r="D265" s="3"/>
      <c r="E265" s="3"/>
      <c r="F265" s="3"/>
    </row>
    <row r="266" spans="1:6" x14ac:dyDescent="0.2">
      <c r="A266" s="3"/>
      <c r="B266" s="3"/>
      <c r="C266" s="3"/>
      <c r="D266" s="3"/>
      <c r="E266" s="3"/>
      <c r="F266" s="3"/>
    </row>
    <row r="267" spans="1:6" x14ac:dyDescent="0.2">
      <c r="A267" s="3"/>
      <c r="B267" s="3"/>
      <c r="C267" s="3"/>
      <c r="D267" s="3"/>
      <c r="E267" s="3"/>
      <c r="F267" s="3"/>
    </row>
    <row r="268" spans="1:6" x14ac:dyDescent="0.2">
      <c r="A268" s="3"/>
      <c r="B268" s="3"/>
      <c r="C268" s="3"/>
      <c r="D268" s="3"/>
      <c r="E268" s="3"/>
      <c r="F268" s="3"/>
    </row>
    <row r="269" spans="1:6" x14ac:dyDescent="0.2">
      <c r="A269" s="3"/>
      <c r="B269" s="3"/>
      <c r="C269" s="3"/>
      <c r="D269" s="3"/>
      <c r="E269" s="3"/>
      <c r="F269" s="3"/>
    </row>
    <row r="270" spans="1:6" x14ac:dyDescent="0.2">
      <c r="A270" s="3"/>
      <c r="B270" s="3"/>
      <c r="C270" s="3"/>
      <c r="D270" s="3"/>
      <c r="E270" s="3"/>
      <c r="F270" s="3"/>
    </row>
    <row r="271" spans="1:6" x14ac:dyDescent="0.2">
      <c r="A271" s="3"/>
      <c r="B271" s="3"/>
      <c r="C271" s="3"/>
      <c r="D271" s="3"/>
      <c r="E271" s="3"/>
      <c r="F271" s="3"/>
    </row>
    <row r="272" spans="1:6" x14ac:dyDescent="0.2">
      <c r="A272" s="3"/>
      <c r="B272" s="3"/>
      <c r="C272" s="3"/>
      <c r="D272" s="3"/>
      <c r="E272" s="3"/>
      <c r="F272" s="3"/>
    </row>
    <row r="273" spans="1:6" x14ac:dyDescent="0.2">
      <c r="A273" s="3"/>
      <c r="B273" s="3"/>
      <c r="C273" s="3"/>
      <c r="D273" s="3"/>
      <c r="E273" s="3"/>
      <c r="F273" s="3"/>
    </row>
    <row r="274" spans="1:6" x14ac:dyDescent="0.2">
      <c r="A274" s="3"/>
      <c r="B274" s="3"/>
      <c r="C274" s="3"/>
      <c r="D274" s="3"/>
      <c r="E274" s="3"/>
      <c r="F274" s="3"/>
    </row>
    <row r="275" spans="1:6" x14ac:dyDescent="0.2">
      <c r="A275" s="3"/>
      <c r="B275" s="3"/>
      <c r="C275" s="3"/>
      <c r="D275" s="3"/>
      <c r="E275" s="3"/>
      <c r="F275" s="3"/>
    </row>
    <row r="276" spans="1:6" x14ac:dyDescent="0.2">
      <c r="A276" s="3"/>
      <c r="B276" s="3"/>
      <c r="C276" s="3"/>
      <c r="D276" s="3"/>
      <c r="E276" s="3"/>
      <c r="F276" s="3"/>
    </row>
    <row r="277" spans="1:6" x14ac:dyDescent="0.2">
      <c r="A277" s="3"/>
      <c r="B277" s="3"/>
      <c r="C277" s="3"/>
      <c r="D277" s="3"/>
      <c r="E277" s="3"/>
      <c r="F277" s="3"/>
    </row>
    <row r="278" spans="1:6" x14ac:dyDescent="0.2">
      <c r="A278" s="3"/>
      <c r="B278" s="3"/>
      <c r="C278" s="3"/>
      <c r="D278" s="3"/>
      <c r="E278" s="3"/>
      <c r="F278" s="3"/>
    </row>
    <row r="279" spans="1:6" x14ac:dyDescent="0.2">
      <c r="A279" s="3"/>
      <c r="B279" s="3"/>
      <c r="C279" s="3"/>
      <c r="D279" s="3"/>
      <c r="E279" s="3"/>
      <c r="F279" s="3"/>
    </row>
    <row r="280" spans="1:6" x14ac:dyDescent="0.2">
      <c r="A280" s="3"/>
      <c r="B280" s="3"/>
      <c r="C280" s="3"/>
      <c r="D280" s="3"/>
      <c r="E280" s="3"/>
      <c r="F280" s="3"/>
    </row>
    <row r="281" spans="1:6" x14ac:dyDescent="0.2">
      <c r="A281" s="3"/>
      <c r="B281" s="3"/>
      <c r="C281" s="3"/>
      <c r="D281" s="3"/>
      <c r="E281" s="3"/>
      <c r="F281" s="3"/>
    </row>
    <row r="282" spans="1:6" x14ac:dyDescent="0.2">
      <c r="A282" s="3"/>
      <c r="B282" s="3"/>
      <c r="C282" s="3"/>
      <c r="D282" s="3"/>
      <c r="E282" s="3"/>
      <c r="F282" s="3"/>
    </row>
    <row r="283" spans="1:6" x14ac:dyDescent="0.2">
      <c r="A283" s="3"/>
      <c r="B283" s="3"/>
      <c r="C283" s="3"/>
      <c r="D283" s="3"/>
      <c r="E283" s="3"/>
      <c r="F283" s="3"/>
    </row>
    <row r="284" spans="1:6" x14ac:dyDescent="0.2">
      <c r="A284" s="3"/>
      <c r="B284" s="3"/>
      <c r="C284" s="3"/>
      <c r="D284" s="3"/>
      <c r="E284" s="3"/>
      <c r="F284" s="3"/>
    </row>
    <row r="285" spans="1:6" x14ac:dyDescent="0.2">
      <c r="A285" s="3"/>
      <c r="B285" s="3"/>
      <c r="C285" s="3"/>
      <c r="D285" s="3"/>
      <c r="E285" s="3"/>
      <c r="F285" s="3"/>
    </row>
    <row r="286" spans="1:6" x14ac:dyDescent="0.2">
      <c r="A286" s="3"/>
      <c r="B286" s="3"/>
      <c r="C286" s="3"/>
      <c r="D286" s="3"/>
      <c r="E286" s="3"/>
      <c r="F286" s="3"/>
    </row>
    <row r="287" spans="1:6" x14ac:dyDescent="0.2">
      <c r="A287" s="3"/>
      <c r="B287" s="3"/>
      <c r="C287" s="3"/>
      <c r="D287" s="3"/>
      <c r="E287" s="3"/>
      <c r="F287" s="3"/>
    </row>
    <row r="288" spans="1:6" x14ac:dyDescent="0.2">
      <c r="A288" s="3"/>
      <c r="B288" s="3"/>
      <c r="C288" s="3"/>
      <c r="D288" s="3"/>
      <c r="E288" s="3"/>
      <c r="F288" s="3"/>
    </row>
    <row r="289" spans="1:6" x14ac:dyDescent="0.2">
      <c r="A289" s="3"/>
      <c r="B289" s="3"/>
      <c r="C289" s="3"/>
      <c r="D289" s="3"/>
      <c r="E289" s="3"/>
      <c r="F289" s="3"/>
    </row>
    <row r="290" spans="1:6" x14ac:dyDescent="0.2">
      <c r="A290" s="3"/>
      <c r="B290" s="3"/>
      <c r="C290" s="3"/>
      <c r="D290" s="3"/>
      <c r="E290" s="3"/>
      <c r="F290" s="3"/>
    </row>
    <row r="291" spans="1:6" x14ac:dyDescent="0.2">
      <c r="A291" s="3"/>
      <c r="B291" s="3"/>
      <c r="C291" s="3"/>
      <c r="D291" s="3"/>
      <c r="E291" s="3"/>
      <c r="F291" s="3"/>
    </row>
    <row r="292" spans="1:6" x14ac:dyDescent="0.2">
      <c r="A292" s="3"/>
      <c r="B292" s="3"/>
      <c r="C292" s="3"/>
      <c r="D292" s="3"/>
      <c r="E292" s="3"/>
      <c r="F292" s="3"/>
    </row>
    <row r="293" spans="1:6" x14ac:dyDescent="0.2">
      <c r="A293" s="3"/>
      <c r="B293" s="3"/>
      <c r="C293" s="3"/>
      <c r="D293" s="3"/>
      <c r="E293" s="3"/>
      <c r="F293" s="3"/>
    </row>
    <row r="294" spans="1:6" x14ac:dyDescent="0.2">
      <c r="A294" s="3"/>
      <c r="B294" s="3"/>
      <c r="C294" s="3"/>
      <c r="D294" s="3"/>
      <c r="E294" s="3"/>
      <c r="F294" s="3"/>
    </row>
    <row r="295" spans="1:6" x14ac:dyDescent="0.2">
      <c r="A295" s="3"/>
      <c r="B295" s="3"/>
      <c r="C295" s="3"/>
      <c r="D295" s="3"/>
      <c r="E295" s="3"/>
      <c r="F295" s="3"/>
    </row>
    <row r="296" spans="1:6" x14ac:dyDescent="0.2">
      <c r="A296" s="3"/>
      <c r="B296" s="3"/>
      <c r="C296" s="3"/>
      <c r="D296" s="3"/>
      <c r="E296" s="3"/>
      <c r="F296" s="3"/>
    </row>
    <row r="297" spans="1:6" x14ac:dyDescent="0.2">
      <c r="A297" s="3"/>
      <c r="B297" s="3"/>
      <c r="C297" s="3"/>
      <c r="D297" s="3"/>
      <c r="E297" s="3"/>
      <c r="F297" s="3"/>
    </row>
    <row r="298" spans="1:6" x14ac:dyDescent="0.2">
      <c r="A298" s="3"/>
      <c r="B298" s="3"/>
      <c r="C298" s="3"/>
      <c r="D298" s="3"/>
      <c r="E298" s="3"/>
      <c r="F298" s="3"/>
    </row>
    <row r="299" spans="1:6" x14ac:dyDescent="0.2">
      <c r="A299" s="3"/>
      <c r="B299" s="3"/>
      <c r="C299" s="3"/>
      <c r="D299" s="3"/>
      <c r="E299" s="3"/>
      <c r="F299" s="3"/>
    </row>
    <row r="300" spans="1:6" x14ac:dyDescent="0.2">
      <c r="A300" s="3"/>
      <c r="B300" s="3"/>
      <c r="C300" s="3"/>
      <c r="D300" s="3"/>
      <c r="E300" s="3"/>
      <c r="F300" s="3"/>
    </row>
    <row r="301" spans="1:6" x14ac:dyDescent="0.2">
      <c r="A301" s="3"/>
      <c r="B301" s="3"/>
      <c r="C301" s="3"/>
      <c r="D301" s="3"/>
      <c r="E301" s="3"/>
      <c r="F301" s="3"/>
    </row>
    <row r="302" spans="1:6" x14ac:dyDescent="0.2">
      <c r="A302" s="3"/>
      <c r="B302" s="3"/>
      <c r="C302" s="3"/>
      <c r="D302" s="3"/>
      <c r="E302" s="3"/>
      <c r="F302" s="3"/>
    </row>
    <row r="303" spans="1:6" x14ac:dyDescent="0.2">
      <c r="A303" s="3"/>
      <c r="B303" s="3"/>
      <c r="C303" s="3"/>
      <c r="D303" s="3"/>
      <c r="E303" s="3"/>
      <c r="F303" s="3"/>
    </row>
    <row r="304" spans="1:6" x14ac:dyDescent="0.2">
      <c r="A304" s="3"/>
      <c r="B304" s="3"/>
      <c r="C304" s="3"/>
      <c r="D304" s="3"/>
      <c r="E304" s="3"/>
      <c r="F304" s="3"/>
    </row>
    <row r="305" spans="1:6" x14ac:dyDescent="0.2">
      <c r="A305" s="3"/>
      <c r="B305" s="3"/>
      <c r="C305" s="3"/>
      <c r="D305" s="3"/>
      <c r="E305" s="3"/>
      <c r="F305" s="3"/>
    </row>
    <row r="306" spans="1:6" x14ac:dyDescent="0.2">
      <c r="A306" s="3"/>
      <c r="B306" s="3"/>
      <c r="C306" s="3"/>
      <c r="D306" s="3"/>
      <c r="E306" s="3"/>
      <c r="F306" s="3"/>
    </row>
    <row r="307" spans="1:6" x14ac:dyDescent="0.2">
      <c r="A307" s="3"/>
      <c r="B307" s="3"/>
      <c r="C307" s="3"/>
      <c r="D307" s="3"/>
      <c r="E307" s="3"/>
      <c r="F307" s="3"/>
    </row>
    <row r="308" spans="1:6" x14ac:dyDescent="0.2">
      <c r="A308" s="3"/>
      <c r="B308" s="3"/>
      <c r="C308" s="3"/>
      <c r="D308" s="3"/>
      <c r="E308" s="3"/>
      <c r="F308" s="3"/>
    </row>
    <row r="309" spans="1:6" x14ac:dyDescent="0.2">
      <c r="A309" s="3"/>
      <c r="B309" s="3"/>
      <c r="C309" s="3"/>
      <c r="D309" s="3"/>
      <c r="E309" s="3"/>
      <c r="F309" s="3"/>
    </row>
    <row r="310" spans="1:6" x14ac:dyDescent="0.2">
      <c r="A310" s="3"/>
      <c r="B310" s="3"/>
      <c r="C310" s="3"/>
      <c r="D310" s="3"/>
      <c r="E310" s="3"/>
      <c r="F310" s="3"/>
    </row>
    <row r="311" spans="1:6" x14ac:dyDescent="0.2">
      <c r="A311" s="3"/>
      <c r="B311" s="3"/>
      <c r="C311" s="3"/>
      <c r="D311" s="3"/>
      <c r="E311" s="3"/>
      <c r="F311" s="3"/>
    </row>
    <row r="312" spans="1:6" x14ac:dyDescent="0.2">
      <c r="A312" s="3"/>
      <c r="B312" s="3"/>
      <c r="C312" s="3"/>
      <c r="D312" s="3"/>
      <c r="E312" s="3"/>
      <c r="F312" s="3"/>
    </row>
    <row r="313" spans="1:6" x14ac:dyDescent="0.2">
      <c r="A313" s="3"/>
      <c r="B313" s="3"/>
      <c r="C313" s="3"/>
      <c r="D313" s="3"/>
      <c r="E313" s="3"/>
      <c r="F313" s="3"/>
    </row>
    <row r="314" spans="1:6" x14ac:dyDescent="0.2">
      <c r="A314" s="3"/>
      <c r="B314" s="3"/>
      <c r="C314" s="3"/>
      <c r="D314" s="3"/>
      <c r="E314" s="3"/>
      <c r="F314" s="3"/>
    </row>
    <row r="315" spans="1:6" x14ac:dyDescent="0.2">
      <c r="A315" s="3"/>
      <c r="B315" s="3"/>
      <c r="C315" s="3"/>
      <c r="D315" s="3"/>
      <c r="E315" s="3"/>
      <c r="F315" s="3"/>
    </row>
    <row r="316" spans="1:6" x14ac:dyDescent="0.2">
      <c r="A316" s="3"/>
      <c r="B316" s="3"/>
      <c r="C316" s="3"/>
      <c r="D316" s="3"/>
      <c r="E316" s="3"/>
      <c r="F316" s="3"/>
    </row>
    <row r="317" spans="1:6" x14ac:dyDescent="0.2">
      <c r="A317" s="3"/>
      <c r="B317" s="3"/>
      <c r="C317" s="3"/>
      <c r="D317" s="3"/>
      <c r="E317" s="3"/>
      <c r="F317" s="3"/>
    </row>
    <row r="318" spans="1:6" x14ac:dyDescent="0.2">
      <c r="A318" s="3"/>
      <c r="B318" s="3"/>
      <c r="C318" s="3"/>
      <c r="D318" s="3"/>
      <c r="E318" s="3"/>
      <c r="F318" s="3"/>
    </row>
    <row r="319" spans="1:6" x14ac:dyDescent="0.2">
      <c r="A319" s="3"/>
      <c r="B319" s="3"/>
      <c r="C319" s="3"/>
      <c r="D319" s="3"/>
      <c r="E319" s="3"/>
      <c r="F319" s="3"/>
    </row>
    <row r="320" spans="1:6" x14ac:dyDescent="0.2">
      <c r="A320" s="3"/>
      <c r="B320" s="3"/>
      <c r="C320" s="3"/>
      <c r="D320" s="3"/>
      <c r="E320" s="3"/>
      <c r="F320" s="3"/>
    </row>
    <row r="321" spans="1:6" x14ac:dyDescent="0.2">
      <c r="A321" s="3"/>
      <c r="B321" s="3"/>
      <c r="C321" s="3"/>
      <c r="D321" s="3"/>
      <c r="E321" s="3"/>
      <c r="F321" s="3"/>
    </row>
    <row r="322" spans="1:6" x14ac:dyDescent="0.2">
      <c r="A322" s="3"/>
      <c r="B322" s="3"/>
      <c r="C322" s="3"/>
      <c r="D322" s="3"/>
      <c r="E322" s="3"/>
      <c r="F322" s="3"/>
    </row>
    <row r="323" spans="1:6" x14ac:dyDescent="0.2">
      <c r="A323" s="3"/>
      <c r="B323" s="3"/>
      <c r="C323" s="3"/>
      <c r="D323" s="3"/>
      <c r="E323" s="3"/>
      <c r="F323" s="3"/>
    </row>
    <row r="324" spans="1:6" x14ac:dyDescent="0.2">
      <c r="A324" s="3"/>
      <c r="B324" s="3"/>
      <c r="C324" s="3"/>
      <c r="D324" s="3"/>
      <c r="E324" s="3"/>
      <c r="F324" s="3"/>
    </row>
    <row r="325" spans="1:6" x14ac:dyDescent="0.2">
      <c r="A325" s="3"/>
      <c r="B325" s="3"/>
      <c r="C325" s="3"/>
      <c r="D325" s="3"/>
      <c r="E325" s="3"/>
      <c r="F325" s="3"/>
    </row>
    <row r="326" spans="1:6" x14ac:dyDescent="0.2">
      <c r="A326" s="3"/>
      <c r="B326" s="3"/>
      <c r="C326" s="3"/>
      <c r="D326" s="3"/>
      <c r="E326" s="3"/>
      <c r="F326" s="3"/>
    </row>
    <row r="327" spans="1:6" x14ac:dyDescent="0.2">
      <c r="A327" s="3"/>
      <c r="B327" s="3"/>
      <c r="C327" s="3"/>
      <c r="D327" s="3"/>
      <c r="E327" s="3"/>
      <c r="F327" s="3"/>
    </row>
    <row r="328" spans="1:6" x14ac:dyDescent="0.2">
      <c r="A328" s="3"/>
      <c r="B328" s="3"/>
      <c r="C328" s="3"/>
      <c r="D328" s="3"/>
      <c r="E328" s="3"/>
      <c r="F328" s="3"/>
    </row>
    <row r="329" spans="1:6" x14ac:dyDescent="0.2">
      <c r="A329" s="3"/>
      <c r="B329" s="3"/>
      <c r="C329" s="3"/>
      <c r="D329" s="3"/>
      <c r="E329" s="3"/>
      <c r="F329" s="3"/>
    </row>
    <row r="330" spans="1:6" x14ac:dyDescent="0.2">
      <c r="A330" s="3"/>
      <c r="B330" s="3"/>
      <c r="C330" s="3"/>
      <c r="D330" s="3"/>
      <c r="E330" s="3"/>
      <c r="F330" s="3"/>
    </row>
  </sheetData>
  <mergeCells count="29">
    <mergeCell ref="B51:F51"/>
    <mergeCell ref="A38:A42"/>
    <mergeCell ref="B49:F50"/>
    <mergeCell ref="A49:A50"/>
    <mergeCell ref="B38:D38"/>
    <mergeCell ref="B39:D39"/>
    <mergeCell ref="B40:D40"/>
    <mergeCell ref="B41:D41"/>
    <mergeCell ref="B42:D42"/>
    <mergeCell ref="B44:D44"/>
    <mergeCell ref="B45:D45"/>
    <mergeCell ref="B43:D43"/>
    <mergeCell ref="B37:D37"/>
    <mergeCell ref="C18:F18"/>
    <mergeCell ref="B30:C30"/>
    <mergeCell ref="B31:C31"/>
    <mergeCell ref="B33:C33"/>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70" fitToHeight="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FF00"/>
    <pageSetUpPr fitToPage="1"/>
  </sheetPr>
  <dimension ref="A1:I65"/>
  <sheetViews>
    <sheetView workbookViewId="0">
      <selection activeCell="G56" sqref="G56"/>
    </sheetView>
  </sheetViews>
  <sheetFormatPr defaultRowHeight="12.75" x14ac:dyDescent="0.2"/>
  <cols>
    <col min="1" max="1" width="25.5703125" customWidth="1"/>
    <col min="2" max="2" width="7.42578125" customWidth="1"/>
    <col min="4" max="4" width="18.5703125" customWidth="1"/>
    <col min="5" max="5" width="16.85546875" customWidth="1"/>
    <col min="6" max="6" width="23.140625"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6.75" customHeight="1"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customHeight="1" thickBot="1" x14ac:dyDescent="0.25">
      <c r="A5" s="73" t="s">
        <v>642</v>
      </c>
      <c r="B5" s="3"/>
      <c r="C5" s="674" t="s">
        <v>389</v>
      </c>
      <c r="D5" s="1184" t="s">
        <v>390</v>
      </c>
      <c r="E5" s="1185"/>
      <c r="F5" s="1186"/>
      <c r="G5" s="7"/>
      <c r="H5" s="7"/>
      <c r="I5" s="7"/>
    </row>
    <row r="6" spans="1:9" ht="13.5" customHeight="1" thickBot="1" x14ac:dyDescent="0.25">
      <c r="A6" s="15" t="s">
        <v>27</v>
      </c>
      <c r="B6" s="3"/>
      <c r="C6" s="675" t="s">
        <v>771</v>
      </c>
      <c r="D6" s="1184" t="s">
        <v>392</v>
      </c>
      <c r="E6" s="1185"/>
      <c r="F6" s="1186"/>
      <c r="G6" s="7"/>
      <c r="H6" s="7"/>
      <c r="I6" s="7"/>
    </row>
    <row r="7" spans="1:9" ht="9.75" customHeight="1" thickBot="1" x14ac:dyDescent="0.25">
      <c r="A7" s="4"/>
      <c r="B7" s="3"/>
      <c r="C7" s="3"/>
      <c r="D7" s="3"/>
      <c r="E7" s="3"/>
      <c r="F7" s="3"/>
      <c r="G7" s="7"/>
      <c r="H7" s="7"/>
      <c r="I7" s="7"/>
    </row>
    <row r="8" spans="1:9" ht="26.25" customHeight="1" thickBot="1" x14ac:dyDescent="0.25">
      <c r="A8" s="284" t="s">
        <v>21</v>
      </c>
      <c r="B8" s="3"/>
      <c r="C8" s="1244" t="s">
        <v>388</v>
      </c>
      <c r="D8" s="1245"/>
      <c r="E8" s="1245"/>
      <c r="F8" s="1246"/>
      <c r="G8" s="414"/>
      <c r="H8" s="7"/>
      <c r="I8" s="7"/>
    </row>
    <row r="9" spans="1:9" ht="23.25" customHeight="1" thickBot="1" x14ac:dyDescent="0.25">
      <c r="A9" s="281" t="s">
        <v>25</v>
      </c>
      <c r="B9" s="3"/>
      <c r="C9" s="1175" t="s">
        <v>360</v>
      </c>
      <c r="D9" s="1176"/>
      <c r="E9" s="1176"/>
      <c r="F9" s="1177"/>
      <c r="G9" s="7"/>
      <c r="H9" s="7"/>
      <c r="I9" s="7"/>
    </row>
    <row r="10" spans="1:9" ht="13.5" thickBot="1" x14ac:dyDescent="0.25">
      <c r="A10" s="281" t="s">
        <v>26</v>
      </c>
      <c r="B10" s="3"/>
      <c r="C10" s="829" t="s">
        <v>393</v>
      </c>
      <c r="D10" s="830"/>
      <c r="E10" s="830"/>
      <c r="F10" s="834"/>
      <c r="G10" s="7"/>
      <c r="H10" s="7"/>
      <c r="I10" s="7"/>
    </row>
    <row r="11" spans="1:9" ht="8.25" customHeight="1"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 customHeight="1" thickBot="1" x14ac:dyDescent="0.25">
      <c r="A13" s="286" t="s">
        <v>2</v>
      </c>
      <c r="B13" s="3"/>
      <c r="C13" s="1230">
        <v>1315.1</v>
      </c>
      <c r="D13" s="1231"/>
      <c r="E13" s="3"/>
      <c r="F13" s="3"/>
      <c r="G13" s="7"/>
      <c r="H13" s="7"/>
      <c r="I13" s="7"/>
    </row>
    <row r="14" spans="1:9" ht="15.75" customHeight="1" thickBot="1" x14ac:dyDescent="0.25">
      <c r="A14" s="284" t="s">
        <v>272</v>
      </c>
      <c r="B14" s="3"/>
      <c r="C14" s="1230">
        <v>1330.231</v>
      </c>
      <c r="D14" s="1231"/>
      <c r="E14" s="3"/>
      <c r="F14" s="3"/>
      <c r="G14" s="7"/>
      <c r="H14" s="7"/>
      <c r="I14" s="7"/>
    </row>
    <row r="15" spans="1:9" ht="13.5" thickBot="1" x14ac:dyDescent="0.25">
      <c r="A15" s="281" t="s">
        <v>1</v>
      </c>
      <c r="B15" s="3"/>
      <c r="C15" s="1230">
        <v>1275.579</v>
      </c>
      <c r="D15" s="1231"/>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1207</v>
      </c>
      <c r="D17" s="830"/>
      <c r="E17" s="830"/>
      <c r="F17" s="834"/>
      <c r="G17" s="7"/>
      <c r="H17" s="7"/>
      <c r="I17" s="7"/>
    </row>
    <row r="18" spans="1:9" ht="13.5" thickBot="1" x14ac:dyDescent="0.25">
      <c r="A18" s="281" t="s">
        <v>19</v>
      </c>
      <c r="B18" s="3"/>
      <c r="C18" s="829" t="s">
        <v>1208</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thickBot="1" x14ac:dyDescent="0.3">
      <c r="A21" s="5"/>
      <c r="C21" s="7"/>
      <c r="D21" s="7"/>
      <c r="E21" s="7"/>
      <c r="F21" s="7"/>
      <c r="G21" s="7"/>
      <c r="H21" s="7"/>
      <c r="I21" s="7"/>
    </row>
    <row r="22" spans="1:9" x14ac:dyDescent="0.2">
      <c r="A22" s="1197" t="s">
        <v>23</v>
      </c>
      <c r="B22" s="700" t="s">
        <v>6</v>
      </c>
      <c r="C22" s="382" t="s">
        <v>7</v>
      </c>
      <c r="D22" s="382" t="s">
        <v>8</v>
      </c>
      <c r="E22" s="382" t="s">
        <v>9</v>
      </c>
      <c r="F22" s="383" t="s">
        <v>10</v>
      </c>
      <c r="G22" s="358"/>
      <c r="H22" s="358"/>
      <c r="I22" s="358"/>
    </row>
    <row r="23" spans="1:9" x14ac:dyDescent="0.2">
      <c r="A23" s="1198"/>
      <c r="B23" s="494">
        <v>610</v>
      </c>
      <c r="C23" s="273"/>
      <c r="D23" s="260" t="s">
        <v>54</v>
      </c>
      <c r="E23" s="499">
        <v>824099.94</v>
      </c>
      <c r="F23" s="704">
        <v>814444.25</v>
      </c>
      <c r="G23" s="358"/>
      <c r="H23" s="358"/>
      <c r="I23" s="358"/>
    </row>
    <row r="24" spans="1:9" x14ac:dyDescent="0.2">
      <c r="A24" s="1198"/>
      <c r="B24" s="494">
        <v>620</v>
      </c>
      <c r="C24" s="273"/>
      <c r="D24" s="260" t="s">
        <v>57</v>
      </c>
      <c r="E24" s="499">
        <v>328579.44</v>
      </c>
      <c r="F24" s="678">
        <v>303137.62</v>
      </c>
      <c r="G24" s="358"/>
      <c r="H24" s="358"/>
      <c r="I24" s="358"/>
    </row>
    <row r="25" spans="1:9" x14ac:dyDescent="0.2">
      <c r="A25" s="1198"/>
      <c r="B25" s="176">
        <v>630</v>
      </c>
      <c r="C25" s="155"/>
      <c r="D25" s="155" t="s">
        <v>55</v>
      </c>
      <c r="E25" s="499">
        <v>152033.19</v>
      </c>
      <c r="F25" s="678">
        <v>134518.76</v>
      </c>
      <c r="G25" s="357"/>
      <c r="H25" s="359"/>
      <c r="I25" s="359"/>
    </row>
    <row r="26" spans="1:9" ht="13.5" thickBot="1" x14ac:dyDescent="0.25">
      <c r="A26" s="1198"/>
      <c r="B26" s="263">
        <v>640</v>
      </c>
      <c r="C26" s="263"/>
      <c r="D26" s="263" t="s">
        <v>66</v>
      </c>
      <c r="E26" s="501">
        <v>12109.32</v>
      </c>
      <c r="F26" s="701">
        <v>12109.32</v>
      </c>
      <c r="G26" s="360"/>
      <c r="H26" s="361"/>
      <c r="I26" s="361"/>
    </row>
    <row r="27" spans="1:9" ht="13.5" thickBot="1" x14ac:dyDescent="0.25">
      <c r="A27" s="23" t="s">
        <v>11</v>
      </c>
      <c r="B27" s="24"/>
      <c r="C27" s="24"/>
      <c r="D27" s="24"/>
      <c r="E27" s="505">
        <f>SUM(E23:E26)</f>
        <v>1316821.8899999999</v>
      </c>
      <c r="F27" s="506">
        <f>SUM(F23:F26)</f>
        <v>1264209.9500000002</v>
      </c>
      <c r="G27" s="360"/>
      <c r="H27" s="361"/>
      <c r="I27" s="361"/>
    </row>
    <row r="28" spans="1:9" ht="13.5" thickBot="1" x14ac:dyDescent="0.25">
      <c r="A28" s="702"/>
      <c r="B28" s="502"/>
      <c r="C28" s="503"/>
      <c r="D28" s="503"/>
      <c r="E28" s="504">
        <v>11500</v>
      </c>
      <c r="F28" s="703">
        <v>11500</v>
      </c>
      <c r="G28" s="357"/>
      <c r="H28" s="362"/>
      <c r="I28" s="362"/>
    </row>
    <row r="29" spans="1:9" ht="13.5" thickBot="1" x14ac:dyDescent="0.25">
      <c r="A29" s="23" t="s">
        <v>12</v>
      </c>
      <c r="B29" s="251"/>
      <c r="C29" s="24"/>
      <c r="D29" s="24"/>
      <c r="E29" s="60">
        <f>E28</f>
        <v>11500</v>
      </c>
      <c r="F29" s="61">
        <f>F28</f>
        <v>11500</v>
      </c>
      <c r="G29" s="357"/>
      <c r="H29" s="362"/>
      <c r="I29" s="362"/>
    </row>
    <row r="30" spans="1:9" ht="13.5" thickBot="1" x14ac:dyDescent="0.25">
      <c r="A30" s="26" t="s">
        <v>13</v>
      </c>
      <c r="B30" s="24"/>
      <c r="C30" s="24"/>
      <c r="D30" s="24"/>
      <c r="E30" s="58">
        <f>E29+E27</f>
        <v>1328321.8899999999</v>
      </c>
      <c r="F30" s="59">
        <f>F29+F27</f>
        <v>1275709.9500000002</v>
      </c>
      <c r="G30" s="357"/>
      <c r="H30" s="362"/>
      <c r="I30" s="362"/>
    </row>
    <row r="31" spans="1:9" x14ac:dyDescent="0.2">
      <c r="A31" s="1200" t="s">
        <v>243</v>
      </c>
      <c r="B31" s="1252" t="s">
        <v>6</v>
      </c>
      <c r="C31" s="1253"/>
      <c r="D31" s="21" t="s">
        <v>244</v>
      </c>
      <c r="E31" s="807" t="s">
        <v>9</v>
      </c>
      <c r="F31" s="383" t="s">
        <v>10</v>
      </c>
      <c r="G31" s="357"/>
      <c r="H31" s="362"/>
      <c r="I31" s="362"/>
    </row>
    <row r="32" spans="1:9" x14ac:dyDescent="0.2">
      <c r="A32" s="1201"/>
      <c r="B32" s="1249" t="s">
        <v>980</v>
      </c>
      <c r="C32" s="1249"/>
      <c r="D32" s="511" t="s">
        <v>991</v>
      </c>
      <c r="E32" s="788">
        <v>30</v>
      </c>
      <c r="F32" s="789">
        <v>30</v>
      </c>
      <c r="G32" s="357"/>
      <c r="H32" s="362"/>
      <c r="I32" s="362"/>
    </row>
    <row r="33" spans="1:9" x14ac:dyDescent="0.2">
      <c r="A33" s="1201"/>
      <c r="B33" s="1249" t="s">
        <v>981</v>
      </c>
      <c r="C33" s="1249"/>
      <c r="D33" s="511" t="s">
        <v>992</v>
      </c>
      <c r="E33" s="788">
        <v>476.96</v>
      </c>
      <c r="F33" s="789">
        <v>476.96</v>
      </c>
      <c r="G33" s="357"/>
      <c r="H33" s="362"/>
      <c r="I33" s="362"/>
    </row>
    <row r="34" spans="1:9" x14ac:dyDescent="0.2">
      <c r="A34" s="1201"/>
      <c r="B34" s="1249" t="s">
        <v>982</v>
      </c>
      <c r="C34" s="1249"/>
      <c r="D34" s="511" t="s">
        <v>993</v>
      </c>
      <c r="E34" s="788">
        <v>48.2</v>
      </c>
      <c r="F34" s="789">
        <v>48.2</v>
      </c>
      <c r="G34" s="357"/>
      <c r="H34" s="362"/>
      <c r="I34" s="362"/>
    </row>
    <row r="35" spans="1:9" x14ac:dyDescent="0.2">
      <c r="A35" s="1201"/>
      <c r="B35" s="1249" t="s">
        <v>983</v>
      </c>
      <c r="C35" s="1249"/>
      <c r="D35" s="511" t="s">
        <v>994</v>
      </c>
      <c r="E35" s="788">
        <v>161.86000000000001</v>
      </c>
      <c r="F35" s="789">
        <v>161.86000000000001</v>
      </c>
      <c r="G35" s="357"/>
      <c r="H35" s="362"/>
      <c r="I35" s="362"/>
    </row>
    <row r="36" spans="1:9" x14ac:dyDescent="0.2">
      <c r="A36" s="1201"/>
      <c r="B36" s="1249" t="s">
        <v>984</v>
      </c>
      <c r="C36" s="1249"/>
      <c r="D36" s="511" t="s">
        <v>995</v>
      </c>
      <c r="E36" s="788">
        <v>1524.34</v>
      </c>
      <c r="F36" s="789">
        <v>1524.34</v>
      </c>
      <c r="G36" s="357"/>
      <c r="H36" s="362"/>
      <c r="I36" s="362"/>
    </row>
    <row r="37" spans="1:9" x14ac:dyDescent="0.2">
      <c r="A37" s="1201"/>
      <c r="B37" s="1249" t="s">
        <v>985</v>
      </c>
      <c r="C37" s="1249"/>
      <c r="D37" s="511" t="s">
        <v>996</v>
      </c>
      <c r="E37" s="788">
        <v>1909.5</v>
      </c>
      <c r="F37" s="789">
        <v>1909.5</v>
      </c>
      <c r="G37" s="357"/>
      <c r="H37" s="362"/>
      <c r="I37" s="362"/>
    </row>
    <row r="38" spans="1:9" x14ac:dyDescent="0.2">
      <c r="A38" s="1201"/>
      <c r="B38" s="1249" t="s">
        <v>986</v>
      </c>
      <c r="C38" s="1249"/>
      <c r="D38" s="511" t="s">
        <v>997</v>
      </c>
      <c r="E38" s="811">
        <v>4084.69</v>
      </c>
      <c r="F38" s="812">
        <v>4084.69</v>
      </c>
      <c r="G38" s="357"/>
      <c r="H38" s="362"/>
      <c r="I38" s="362"/>
    </row>
    <row r="39" spans="1:9" x14ac:dyDescent="0.2">
      <c r="A39" s="1201"/>
      <c r="B39" s="1249" t="s">
        <v>987</v>
      </c>
      <c r="C39" s="1249"/>
      <c r="D39" s="511" t="s">
        <v>997</v>
      </c>
      <c r="E39" s="811">
        <v>720.83</v>
      </c>
      <c r="F39" s="812">
        <v>720.83</v>
      </c>
      <c r="G39" s="357"/>
      <c r="H39" s="362"/>
      <c r="I39" s="362"/>
    </row>
    <row r="40" spans="1:9" x14ac:dyDescent="0.2">
      <c r="A40" s="1201"/>
      <c r="B40" s="1249" t="s">
        <v>988</v>
      </c>
      <c r="C40" s="1249"/>
      <c r="D40" s="511" t="s">
        <v>997</v>
      </c>
      <c r="E40" s="811">
        <v>57</v>
      </c>
      <c r="F40" s="812">
        <v>57</v>
      </c>
      <c r="G40" s="357"/>
      <c r="H40" s="362"/>
      <c r="I40" s="362"/>
    </row>
    <row r="41" spans="1:9" x14ac:dyDescent="0.2">
      <c r="A41" s="1201"/>
      <c r="B41" s="1249" t="s">
        <v>989</v>
      </c>
      <c r="C41" s="1249"/>
      <c r="D41" s="511" t="s">
        <v>998</v>
      </c>
      <c r="E41" s="790">
        <v>11500</v>
      </c>
      <c r="F41" s="791">
        <v>11500</v>
      </c>
      <c r="G41" s="357"/>
      <c r="H41" s="362"/>
      <c r="I41" s="362"/>
    </row>
    <row r="42" spans="1:9" x14ac:dyDescent="0.2">
      <c r="A42" s="1201"/>
      <c r="B42" s="1249" t="s">
        <v>990</v>
      </c>
      <c r="C42" s="1249"/>
      <c r="D42" s="511" t="s">
        <v>999</v>
      </c>
      <c r="E42" s="790">
        <v>778.17</v>
      </c>
      <c r="F42" s="791">
        <v>778.17</v>
      </c>
      <c r="G42" s="357"/>
      <c r="H42" s="362"/>
      <c r="I42" s="362"/>
    </row>
    <row r="43" spans="1:9" ht="13.5" thickBot="1" x14ac:dyDescent="0.25">
      <c r="A43" s="1202"/>
      <c r="B43" s="1250" t="s">
        <v>1218</v>
      </c>
      <c r="C43" s="1251"/>
      <c r="D43" s="809" t="s">
        <v>1217</v>
      </c>
      <c r="E43" s="810">
        <v>298.8</v>
      </c>
      <c r="F43" s="791">
        <v>298.8</v>
      </c>
      <c r="G43" s="357"/>
      <c r="H43" s="362"/>
      <c r="I43" s="362"/>
    </row>
    <row r="44" spans="1:9" ht="13.5" thickBot="1" x14ac:dyDescent="0.25">
      <c r="A44" s="23" t="s">
        <v>245</v>
      </c>
      <c r="B44" s="24"/>
      <c r="C44" s="24"/>
      <c r="D44" s="24"/>
      <c r="E44" s="60">
        <f>SUM(E31:E43)</f>
        <v>21590.349999999995</v>
      </c>
      <c r="F44" s="61">
        <f>SUM(F31:F43)</f>
        <v>21590.349999999995</v>
      </c>
      <c r="G44" s="357"/>
      <c r="H44" s="362"/>
      <c r="I44" s="362"/>
    </row>
    <row r="45" spans="1:9" ht="15.75" x14ac:dyDescent="0.25">
      <c r="A45" s="13" t="s">
        <v>14</v>
      </c>
      <c r="B45" s="283"/>
      <c r="C45" s="14"/>
      <c r="D45" s="14"/>
      <c r="E45" s="14"/>
      <c r="F45" s="14"/>
      <c r="G45" s="372"/>
      <c r="H45" s="372"/>
      <c r="I45" s="372"/>
    </row>
    <row r="46" spans="1:9" ht="9" customHeight="1" x14ac:dyDescent="0.2">
      <c r="A46" s="1"/>
      <c r="B46" s="47"/>
      <c r="G46" s="11"/>
      <c r="H46" s="11"/>
      <c r="I46" s="11"/>
    </row>
    <row r="47" spans="1:9" ht="27" customHeight="1" x14ac:dyDescent="0.2">
      <c r="A47" s="1228" t="s">
        <v>22</v>
      </c>
      <c r="B47" s="1228"/>
      <c r="C47" s="999" t="s">
        <v>15</v>
      </c>
      <c r="D47" s="1001"/>
      <c r="E47" s="29" t="s">
        <v>891</v>
      </c>
      <c r="F47" s="29" t="s">
        <v>1219</v>
      </c>
      <c r="G47" s="358"/>
      <c r="H47" s="358"/>
      <c r="I47" s="363"/>
    </row>
    <row r="48" spans="1:9" ht="26.25" customHeight="1" x14ac:dyDescent="0.2">
      <c r="A48" s="820" t="s">
        <v>395</v>
      </c>
      <c r="B48" s="822"/>
      <c r="C48" s="1038" t="s">
        <v>396</v>
      </c>
      <c r="D48" s="1040"/>
      <c r="E48" s="470" t="s">
        <v>452</v>
      </c>
      <c r="F48" s="792">
        <v>0.94120000000000004</v>
      </c>
      <c r="G48" s="366"/>
      <c r="H48" s="367"/>
      <c r="I48" s="366"/>
    </row>
    <row r="49" spans="1:9" ht="26.25" customHeight="1" x14ac:dyDescent="0.2">
      <c r="A49" s="859"/>
      <c r="B49" s="860"/>
      <c r="C49" s="1222" t="s">
        <v>729</v>
      </c>
      <c r="D49" s="1224"/>
      <c r="E49" s="498">
        <v>0.9</v>
      </c>
      <c r="F49" s="792">
        <v>0.94640000000000002</v>
      </c>
      <c r="G49" s="366"/>
      <c r="H49" s="367"/>
      <c r="I49" s="366"/>
    </row>
    <row r="50" spans="1:9" ht="28.5" customHeight="1" x14ac:dyDescent="0.2">
      <c r="A50" s="859"/>
      <c r="B50" s="860"/>
      <c r="C50" s="1222" t="s">
        <v>730</v>
      </c>
      <c r="D50" s="1224"/>
      <c r="E50" s="498">
        <v>0.9</v>
      </c>
      <c r="F50" s="792">
        <v>0.79110000000000003</v>
      </c>
      <c r="G50" s="366"/>
      <c r="H50" s="367"/>
      <c r="I50" s="366"/>
    </row>
    <row r="51" spans="1:9" ht="24" customHeight="1" x14ac:dyDescent="0.2">
      <c r="A51" s="859"/>
      <c r="B51" s="860"/>
      <c r="C51" s="1222" t="s">
        <v>397</v>
      </c>
      <c r="D51" s="1224"/>
      <c r="E51" s="498">
        <v>1</v>
      </c>
      <c r="F51" s="792">
        <v>0.84350000000000003</v>
      </c>
      <c r="G51" s="366"/>
      <c r="H51" s="367"/>
      <c r="I51" s="366"/>
    </row>
    <row r="52" spans="1:9" ht="15.75" customHeight="1" x14ac:dyDescent="0.2">
      <c r="A52" s="823"/>
      <c r="B52" s="825"/>
      <c r="C52" s="1222" t="s">
        <v>398</v>
      </c>
      <c r="D52" s="1224"/>
      <c r="E52" s="498">
        <v>0.95</v>
      </c>
      <c r="F52" s="792">
        <v>0.88619999999999999</v>
      </c>
      <c r="G52" s="366"/>
      <c r="H52" s="367"/>
      <c r="I52" s="366"/>
    </row>
    <row r="53" spans="1:9" ht="22.5" customHeight="1" x14ac:dyDescent="0.2">
      <c r="A53" s="1017" t="s">
        <v>667</v>
      </c>
      <c r="B53" s="1017"/>
      <c r="C53" s="1229" t="s">
        <v>671</v>
      </c>
      <c r="D53" s="1229"/>
      <c r="E53" s="708">
        <v>75</v>
      </c>
      <c r="F53" s="779">
        <v>0</v>
      </c>
      <c r="G53" s="373" t="s">
        <v>273</v>
      </c>
      <c r="H53" s="373"/>
      <c r="I53" s="357"/>
    </row>
    <row r="54" spans="1:9" ht="25.5" customHeight="1" x14ac:dyDescent="0.2">
      <c r="A54" s="1017" t="s">
        <v>668</v>
      </c>
      <c r="B54" s="1017"/>
      <c r="C54" s="1247" t="s">
        <v>672</v>
      </c>
      <c r="D54" s="1248"/>
      <c r="E54" s="465">
        <v>45</v>
      </c>
      <c r="F54" s="779">
        <v>0</v>
      </c>
      <c r="G54" s="11"/>
      <c r="H54" s="11"/>
      <c r="I54" s="11"/>
    </row>
    <row r="55" spans="1:9" ht="33" customHeight="1" x14ac:dyDescent="0.2">
      <c r="A55" s="1017" t="s">
        <v>669</v>
      </c>
      <c r="B55" s="1017"/>
      <c r="C55" s="1247" t="s">
        <v>784</v>
      </c>
      <c r="D55" s="1248"/>
      <c r="E55" s="708" t="s">
        <v>785</v>
      </c>
      <c r="F55" s="793">
        <v>17039</v>
      </c>
      <c r="G55" s="374"/>
      <c r="H55" s="374"/>
      <c r="I55" s="374"/>
    </row>
    <row r="56" spans="1:9" x14ac:dyDescent="0.2">
      <c r="A56" s="437"/>
      <c r="B56" s="437"/>
      <c r="C56" s="437"/>
      <c r="D56" s="437"/>
      <c r="E56" s="630"/>
      <c r="F56" s="630"/>
    </row>
    <row r="57" spans="1:9" ht="13.5" thickBot="1" x14ac:dyDescent="0.25">
      <c r="A57" s="6" t="s">
        <v>16</v>
      </c>
      <c r="E57" s="6"/>
    </row>
    <row r="58" spans="1:9" ht="171" customHeight="1" x14ac:dyDescent="0.2">
      <c r="A58" s="1232" t="s">
        <v>17</v>
      </c>
      <c r="B58" s="1235" t="s">
        <v>1220</v>
      </c>
      <c r="C58" s="1236"/>
      <c r="D58" s="1236"/>
      <c r="E58" s="1236"/>
      <c r="F58" s="1237"/>
    </row>
    <row r="59" spans="1:9" x14ac:dyDescent="0.2">
      <c r="A59" s="1233"/>
      <c r="B59" s="1238"/>
      <c r="C59" s="1239"/>
      <c r="D59" s="1239"/>
      <c r="E59" s="1239"/>
      <c r="F59" s="1240"/>
    </row>
    <row r="60" spans="1:9" x14ac:dyDescent="0.2">
      <c r="A60" s="1233"/>
      <c r="B60" s="1238"/>
      <c r="C60" s="1239"/>
      <c r="D60" s="1239"/>
      <c r="E60" s="1239"/>
      <c r="F60" s="1240"/>
    </row>
    <row r="61" spans="1:9" ht="45.75" customHeight="1" x14ac:dyDescent="0.2">
      <c r="A61" s="1233"/>
      <c r="B61" s="1238"/>
      <c r="C61" s="1239"/>
      <c r="D61" s="1239"/>
      <c r="E61" s="1239"/>
      <c r="F61" s="1240"/>
    </row>
    <row r="62" spans="1:9" ht="24.75" customHeight="1" thickBot="1" x14ac:dyDescent="0.25">
      <c r="A62" s="1234"/>
      <c r="B62" s="1241"/>
      <c r="C62" s="1242"/>
      <c r="D62" s="1242"/>
      <c r="E62" s="1242"/>
      <c r="F62" s="1243"/>
    </row>
    <row r="64" spans="1:9" ht="13.5" thickBot="1" x14ac:dyDescent="0.25"/>
    <row r="65" spans="1:6" ht="24.75" thickBot="1" x14ac:dyDescent="0.25">
      <c r="A65" s="243" t="s">
        <v>253</v>
      </c>
      <c r="B65" s="1152" t="s">
        <v>445</v>
      </c>
      <c r="C65" s="1153"/>
      <c r="D65" s="1153"/>
      <c r="E65" s="1153"/>
      <c r="F65" s="1154"/>
    </row>
  </sheetData>
  <mergeCells count="45">
    <mergeCell ref="C14:D14"/>
    <mergeCell ref="C15:D15"/>
    <mergeCell ref="C17:F17"/>
    <mergeCell ref="C18:F18"/>
    <mergeCell ref="B43:C43"/>
    <mergeCell ref="B42:C42"/>
    <mergeCell ref="B31:C31"/>
    <mergeCell ref="B32:C32"/>
    <mergeCell ref="B41:C41"/>
    <mergeCell ref="B33:C33"/>
    <mergeCell ref="B34:C34"/>
    <mergeCell ref="B35:C35"/>
    <mergeCell ref="B36:C36"/>
    <mergeCell ref="B37:C37"/>
    <mergeCell ref="B38:C38"/>
    <mergeCell ref="B39:C39"/>
    <mergeCell ref="A31:A43"/>
    <mergeCell ref="C55:D55"/>
    <mergeCell ref="C49:D49"/>
    <mergeCell ref="C50:D50"/>
    <mergeCell ref="C48:D48"/>
    <mergeCell ref="B40:C40"/>
    <mergeCell ref="C12:D12"/>
    <mergeCell ref="C13:D13"/>
    <mergeCell ref="C52:D52"/>
    <mergeCell ref="A58:A62"/>
    <mergeCell ref="D3:F3"/>
    <mergeCell ref="D4:F4"/>
    <mergeCell ref="D5:F5"/>
    <mergeCell ref="C9:F9"/>
    <mergeCell ref="C10:F10"/>
    <mergeCell ref="D6:F6"/>
    <mergeCell ref="B58:F62"/>
    <mergeCell ref="C8:F8"/>
    <mergeCell ref="A54:B54"/>
    <mergeCell ref="A55:B55"/>
    <mergeCell ref="C54:D54"/>
    <mergeCell ref="A22:A26"/>
    <mergeCell ref="B65:F65"/>
    <mergeCell ref="A47:B47"/>
    <mergeCell ref="A48:B52"/>
    <mergeCell ref="A53:B53"/>
    <mergeCell ref="C53:D53"/>
    <mergeCell ref="C47:D47"/>
    <mergeCell ref="C51:D51"/>
  </mergeCells>
  <pageMargins left="0.7" right="0.7" top="0.75" bottom="0.75" header="0.3" footer="0.3"/>
  <pageSetup paperSize="9" scale="74" fitToHeight="0" orientation="portrait" r:id="rId1"/>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FF00"/>
    <pageSetUpPr fitToPage="1"/>
  </sheetPr>
  <dimension ref="A1:I39"/>
  <sheetViews>
    <sheetView workbookViewId="0">
      <selection activeCell="B36" sqref="B36:F36"/>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16" t="s">
        <v>642</v>
      </c>
      <c r="B5" s="3"/>
      <c r="C5" s="670" t="s">
        <v>664</v>
      </c>
      <c r="D5" s="1100" t="s">
        <v>446</v>
      </c>
      <c r="E5" s="1101"/>
      <c r="F5" s="1102"/>
      <c r="G5" s="7"/>
      <c r="H5" s="7"/>
      <c r="I5" s="7"/>
    </row>
    <row r="6" spans="1:9" ht="13.5" thickBot="1" x14ac:dyDescent="0.25">
      <c r="A6" s="16" t="s">
        <v>27</v>
      </c>
      <c r="B6" s="3"/>
      <c r="C6" s="282"/>
      <c r="D6" s="1100" t="s">
        <v>665</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665</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863</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4.42</v>
      </c>
      <c r="D13" s="834"/>
      <c r="E13" s="3"/>
      <c r="F13" s="3"/>
      <c r="G13" s="7"/>
      <c r="H13" s="7"/>
      <c r="I13" s="7"/>
    </row>
    <row r="14" spans="1:9" ht="13.5" thickBot="1" x14ac:dyDescent="0.25">
      <c r="A14" s="284" t="s">
        <v>272</v>
      </c>
      <c r="B14" s="3"/>
      <c r="C14" s="1159">
        <v>5.7910000000000004</v>
      </c>
      <c r="D14" s="834"/>
      <c r="E14" s="3"/>
      <c r="F14" s="3"/>
      <c r="G14" s="7"/>
      <c r="H14" s="7"/>
      <c r="I14" s="7"/>
    </row>
    <row r="15" spans="1:9" ht="13.5" thickBot="1" x14ac:dyDescent="0.25">
      <c r="A15" s="281" t="s">
        <v>1</v>
      </c>
      <c r="B15" s="3"/>
      <c r="C15" s="1161">
        <v>3.1909999999999998</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1221</v>
      </c>
      <c r="D17" s="830"/>
      <c r="E17" s="830"/>
      <c r="F17" s="834"/>
      <c r="G17" s="7"/>
      <c r="H17" s="7"/>
      <c r="I17" s="7"/>
    </row>
    <row r="18" spans="1:9" ht="13.5" thickBot="1" x14ac:dyDescent="0.25">
      <c r="A18" s="281" t="s">
        <v>19</v>
      </c>
      <c r="B18" s="3"/>
      <c r="C18" s="829" t="s">
        <v>1222</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c r="C23" s="87">
        <v>640</v>
      </c>
      <c r="D23" s="88" t="s">
        <v>66</v>
      </c>
      <c r="E23" s="130">
        <v>5791</v>
      </c>
      <c r="F23" s="130">
        <v>3191</v>
      </c>
      <c r="G23" s="358"/>
      <c r="H23" s="358"/>
      <c r="I23" s="358"/>
    </row>
    <row r="24" spans="1:9" ht="13.5" thickBot="1" x14ac:dyDescent="0.25">
      <c r="A24" s="23" t="s">
        <v>11</v>
      </c>
      <c r="B24" s="24"/>
      <c r="C24" s="24"/>
      <c r="D24" s="24"/>
      <c r="E24" s="60">
        <f>SUM(E23:E23)</f>
        <v>5791</v>
      </c>
      <c r="F24" s="61">
        <f>SUM(F23:F23)</f>
        <v>3191</v>
      </c>
      <c r="G24" s="360"/>
      <c r="H24" s="361"/>
      <c r="I24" s="361"/>
    </row>
    <row r="25" spans="1:9" ht="13.5" thickBot="1" x14ac:dyDescent="0.25">
      <c r="A25" s="26" t="s">
        <v>13</v>
      </c>
      <c r="B25" s="24"/>
      <c r="C25" s="24"/>
      <c r="D25" s="24"/>
      <c r="E25" s="58">
        <f>E24</f>
        <v>5791</v>
      </c>
      <c r="F25" s="58">
        <f>F24</f>
        <v>3191</v>
      </c>
      <c r="G25" s="357"/>
      <c r="H25" s="362"/>
      <c r="I25" s="362"/>
    </row>
    <row r="26" spans="1:9" x14ac:dyDescent="0.2">
      <c r="A26" s="381" t="s">
        <v>243</v>
      </c>
      <c r="B26" s="1117" t="s">
        <v>6</v>
      </c>
      <c r="C26" s="1117"/>
      <c r="D26" s="382" t="s">
        <v>244</v>
      </c>
      <c r="E26" s="382" t="s">
        <v>9</v>
      </c>
      <c r="F26" s="383" t="s">
        <v>10</v>
      </c>
      <c r="G26" s="357"/>
      <c r="H26" s="362"/>
      <c r="I26" s="362"/>
    </row>
    <row r="27" spans="1:9" x14ac:dyDescent="0.2">
      <c r="A27" s="384"/>
      <c r="B27" s="1118"/>
      <c r="C27" s="1119"/>
      <c r="D27" s="22"/>
      <c r="E27" s="55"/>
      <c r="F27" s="385"/>
      <c r="G27" s="372"/>
      <c r="H27" s="372"/>
      <c r="I27" s="372"/>
    </row>
    <row r="28" spans="1:9" ht="13.5" thickBot="1" x14ac:dyDescent="0.25">
      <c r="A28" s="33" t="s">
        <v>245</v>
      </c>
      <c r="B28" s="31"/>
      <c r="C28" s="31"/>
      <c r="D28" s="31"/>
      <c r="E28" s="356">
        <f>E27</f>
        <v>0</v>
      </c>
      <c r="F28" s="356">
        <f>F27</f>
        <v>0</v>
      </c>
      <c r="G28" s="11"/>
      <c r="H28" s="11"/>
      <c r="I28" s="11"/>
    </row>
    <row r="29" spans="1:9" ht="15.75" customHeight="1" x14ac:dyDescent="0.2">
      <c r="E29" s="357"/>
      <c r="F29" s="357"/>
      <c r="G29" s="358"/>
      <c r="H29" s="358"/>
      <c r="I29" s="363"/>
    </row>
    <row r="30" spans="1:9" ht="12.75" customHeight="1" x14ac:dyDescent="0.25">
      <c r="A30" s="13" t="s">
        <v>14</v>
      </c>
      <c r="B30" s="283"/>
      <c r="C30" s="14"/>
      <c r="D30" s="14"/>
      <c r="E30" s="14"/>
      <c r="F30" s="14"/>
      <c r="G30" s="366"/>
      <c r="H30" s="367"/>
      <c r="I30" s="366"/>
    </row>
    <row r="31" spans="1:9" x14ac:dyDescent="0.2">
      <c r="A31" s="1"/>
      <c r="B31" s="47"/>
      <c r="G31" s="366"/>
      <c r="H31" s="367"/>
      <c r="I31" s="366"/>
    </row>
    <row r="32" spans="1:9" ht="27.75" customHeight="1" x14ac:dyDescent="0.2">
      <c r="A32" s="843" t="s">
        <v>22</v>
      </c>
      <c r="B32" s="843"/>
      <c r="C32" s="843"/>
      <c r="D32" s="175" t="s">
        <v>15</v>
      </c>
      <c r="E32" s="175" t="s">
        <v>900</v>
      </c>
      <c r="F32" s="175" t="s">
        <v>1008</v>
      </c>
      <c r="G32" s="364"/>
      <c r="H32" s="365"/>
      <c r="I32" s="11"/>
    </row>
    <row r="33" spans="1:9" ht="23.25" customHeight="1" x14ac:dyDescent="0.2">
      <c r="A33" s="826" t="s">
        <v>666</v>
      </c>
      <c r="B33" s="826"/>
      <c r="C33" s="826"/>
      <c r="D33" s="631" t="s">
        <v>670</v>
      </c>
      <c r="E33" s="44">
        <v>30</v>
      </c>
      <c r="F33" s="63">
        <v>68</v>
      </c>
      <c r="G33" s="369"/>
      <c r="H33" s="370"/>
      <c r="I33" s="371"/>
    </row>
    <row r="34" spans="1:9" ht="20.25" customHeight="1" x14ac:dyDescent="0.2">
      <c r="A34" s="430"/>
      <c r="B34" s="430"/>
      <c r="C34" s="430"/>
      <c r="D34" s="437"/>
      <c r="E34" s="629"/>
      <c r="F34" s="630"/>
      <c r="G34" s="369"/>
      <c r="H34" s="370"/>
      <c r="I34" s="371"/>
    </row>
    <row r="35" spans="1:9" ht="24.75" customHeight="1" thickBot="1" x14ac:dyDescent="0.25">
      <c r="A35" s="6" t="s">
        <v>16</v>
      </c>
      <c r="E35" s="6"/>
      <c r="G35" s="374"/>
      <c r="H35" s="374"/>
      <c r="I35" s="374"/>
    </row>
    <row r="36" spans="1:9" ht="117" customHeight="1" thickBot="1" x14ac:dyDescent="0.25">
      <c r="A36" s="699" t="s">
        <v>17</v>
      </c>
      <c r="B36" s="1235" t="s">
        <v>1223</v>
      </c>
      <c r="C36" s="1236"/>
      <c r="D36" s="1236"/>
      <c r="E36" s="1236"/>
      <c r="F36" s="1237"/>
    </row>
    <row r="37" spans="1:9" ht="24.75" thickBot="1" x14ac:dyDescent="0.25">
      <c r="A37" s="243" t="s">
        <v>253</v>
      </c>
      <c r="B37" s="1254" t="s">
        <v>405</v>
      </c>
      <c r="C37" s="1153"/>
      <c r="D37" s="1153"/>
      <c r="E37" s="1153"/>
      <c r="F37" s="1154"/>
    </row>
    <row r="39" spans="1:9" x14ac:dyDescent="0.2">
      <c r="B39" s="551"/>
      <c r="C39" s="551"/>
      <c r="D39" s="551"/>
      <c r="E39" s="551"/>
      <c r="F39" s="3"/>
    </row>
  </sheetData>
  <mergeCells count="19">
    <mergeCell ref="B37:F37"/>
    <mergeCell ref="A33:C33"/>
    <mergeCell ref="C10:F10"/>
    <mergeCell ref="C12:D12"/>
    <mergeCell ref="C13:D13"/>
    <mergeCell ref="C14:D14"/>
    <mergeCell ref="C15:D15"/>
    <mergeCell ref="C17:F17"/>
    <mergeCell ref="C18:F18"/>
    <mergeCell ref="B26:C26"/>
    <mergeCell ref="B27:C27"/>
    <mergeCell ref="A32:C32"/>
    <mergeCell ref="B36:F36"/>
    <mergeCell ref="C9:F9"/>
    <mergeCell ref="D3:F3"/>
    <mergeCell ref="D4:F4"/>
    <mergeCell ref="D5:F5"/>
    <mergeCell ref="D6:F6"/>
    <mergeCell ref="C8:F8"/>
  </mergeCells>
  <pageMargins left="0.7" right="0.7" top="0.75" bottom="0.75" header="0.3" footer="0.3"/>
  <pageSetup paperSize="9" fitToHeight="0" orientation="portrait" r:id="rId1"/>
  <legacy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FF00"/>
    <pageSetUpPr fitToPage="1"/>
  </sheetPr>
  <dimension ref="A1:G33"/>
  <sheetViews>
    <sheetView workbookViewId="0">
      <selection activeCell="B32" sqref="B32"/>
    </sheetView>
  </sheetViews>
  <sheetFormatPr defaultRowHeight="12.75" x14ac:dyDescent="0.2"/>
  <cols>
    <col min="1" max="1" width="23.28515625" customWidth="1"/>
    <col min="2" max="2" width="5.5703125" customWidth="1"/>
    <col min="3" max="3" width="20.85546875" customWidth="1"/>
    <col min="4" max="4" width="26.5703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56" t="s">
        <v>3</v>
      </c>
      <c r="E3" s="1257"/>
    </row>
    <row r="4" spans="1:7" ht="13.5" thickBot="1" x14ac:dyDescent="0.25">
      <c r="A4" s="447" t="s">
        <v>0</v>
      </c>
      <c r="B4" s="3"/>
      <c r="C4" s="669" t="s">
        <v>240</v>
      </c>
      <c r="D4" s="1258" t="s">
        <v>241</v>
      </c>
      <c r="E4" s="1259"/>
    </row>
    <row r="5" spans="1:7" ht="13.5" thickBot="1" x14ac:dyDescent="0.25">
      <c r="A5" s="448" t="s">
        <v>642</v>
      </c>
      <c r="B5" s="3"/>
      <c r="C5" s="675" t="s">
        <v>664</v>
      </c>
      <c r="D5" s="1184" t="s">
        <v>446</v>
      </c>
      <c r="E5" s="1186"/>
    </row>
    <row r="6" spans="1:7" ht="13.5" thickBot="1" x14ac:dyDescent="0.25">
      <c r="A6" s="449"/>
      <c r="B6" s="3"/>
      <c r="C6" s="3"/>
      <c r="D6" s="3"/>
      <c r="E6" s="3"/>
    </row>
    <row r="7" spans="1:7" ht="13.5" customHeight="1" thickBot="1" x14ac:dyDescent="0.25">
      <c r="A7" s="447" t="s">
        <v>21</v>
      </c>
      <c r="B7" s="3"/>
      <c r="C7" s="1115" t="s">
        <v>402</v>
      </c>
      <c r="D7" s="1116"/>
      <c r="E7" s="1255"/>
      <c r="F7" s="227"/>
      <c r="G7" s="227"/>
    </row>
    <row r="8" spans="1:7" ht="13.5" thickBot="1" x14ac:dyDescent="0.25">
      <c r="A8" s="448" t="s">
        <v>42</v>
      </c>
      <c r="B8" s="3"/>
      <c r="C8" s="1115" t="s">
        <v>441</v>
      </c>
      <c r="D8" s="1116"/>
      <c r="E8" s="1255"/>
      <c r="F8" s="227"/>
      <c r="G8" s="227"/>
    </row>
    <row r="9" spans="1:7" ht="13.5" thickBot="1" x14ac:dyDescent="0.25">
      <c r="A9" s="448" t="s">
        <v>26</v>
      </c>
      <c r="B9" s="3"/>
      <c r="C9" s="1115" t="s">
        <v>1042</v>
      </c>
      <c r="D9" s="1116"/>
      <c r="E9" s="1255"/>
      <c r="F9" s="227"/>
      <c r="G9" s="227"/>
    </row>
    <row r="10" spans="1:7" ht="13.5" thickBot="1" x14ac:dyDescent="0.25">
      <c r="A10" s="449"/>
      <c r="B10" s="3"/>
      <c r="C10" s="3"/>
      <c r="D10" s="3"/>
      <c r="E10" s="3"/>
      <c r="F10" s="3"/>
      <c r="G10" s="3"/>
    </row>
    <row r="11" spans="1:7" ht="13.5" thickBot="1" x14ac:dyDescent="0.25">
      <c r="A11" s="449"/>
      <c r="B11" s="3"/>
      <c r="C11" s="1256" t="s">
        <v>659</v>
      </c>
      <c r="D11" s="1265"/>
      <c r="E11" s="3"/>
    </row>
    <row r="12" spans="1:7" ht="13.5" thickBot="1" x14ac:dyDescent="0.25">
      <c r="A12" s="450" t="s">
        <v>2</v>
      </c>
      <c r="B12" s="3"/>
      <c r="C12" s="1266">
        <v>5.44</v>
      </c>
      <c r="D12" s="1267"/>
      <c r="E12" s="3"/>
    </row>
    <row r="13" spans="1:7" ht="13.5" thickBot="1" x14ac:dyDescent="0.25">
      <c r="A13" s="447" t="s">
        <v>20</v>
      </c>
      <c r="B13" s="3"/>
      <c r="C13" s="1266">
        <v>2.2360000000000002</v>
      </c>
      <c r="D13" s="1267"/>
      <c r="E13" s="451"/>
    </row>
    <row r="14" spans="1:7" ht="13.5" thickBot="1" x14ac:dyDescent="0.25">
      <c r="A14" s="448" t="s">
        <v>1</v>
      </c>
      <c r="B14" s="3"/>
      <c r="C14" s="1268">
        <v>1.1399999999999999</v>
      </c>
      <c r="D14" s="1269"/>
      <c r="E14" s="3"/>
    </row>
    <row r="15" spans="1:7" ht="13.5" thickBot="1" x14ac:dyDescent="0.25">
      <c r="A15" s="452"/>
      <c r="B15" s="3"/>
      <c r="C15" s="12"/>
      <c r="D15" s="12"/>
      <c r="E15" s="11"/>
    </row>
    <row r="16" spans="1:7" ht="13.5" thickBot="1" x14ac:dyDescent="0.25">
      <c r="A16" s="447" t="s">
        <v>18</v>
      </c>
      <c r="B16" s="11"/>
      <c r="C16" s="9" t="s">
        <v>1036</v>
      </c>
      <c r="D16" s="8"/>
      <c r="E16" s="53"/>
      <c r="F16" s="227"/>
    </row>
    <row r="17" spans="1:6" ht="13.5" thickBot="1" x14ac:dyDescent="0.25">
      <c r="A17" s="448" t="s">
        <v>19</v>
      </c>
      <c r="B17" s="3"/>
      <c r="C17" s="9" t="s">
        <v>1037</v>
      </c>
      <c r="D17" s="8"/>
      <c r="E17" s="53"/>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6"/>
      <c r="B23" s="408">
        <v>642</v>
      </c>
      <c r="C23" s="408" t="s">
        <v>482</v>
      </c>
      <c r="D23" s="522">
        <v>2236</v>
      </c>
      <c r="E23" s="523">
        <v>1140</v>
      </c>
    </row>
    <row r="24" spans="1:6" ht="13.5" thickBot="1" x14ac:dyDescent="0.25">
      <c r="A24" s="685" t="s">
        <v>11</v>
      </c>
      <c r="B24" s="686"/>
      <c r="C24" s="687"/>
      <c r="D24" s="688">
        <f>D23</f>
        <v>2236</v>
      </c>
      <c r="E24" s="689">
        <f>E23</f>
        <v>1140</v>
      </c>
    </row>
    <row r="26" spans="1:6" ht="15.75" x14ac:dyDescent="0.25">
      <c r="A26" s="442" t="s">
        <v>14</v>
      </c>
      <c r="B26" s="443"/>
      <c r="C26" s="443"/>
      <c r="D26" s="443"/>
      <c r="E26" s="443"/>
    </row>
    <row r="27" spans="1:6" x14ac:dyDescent="0.2">
      <c r="A27" s="462"/>
    </row>
    <row r="28" spans="1:6" ht="22.5" x14ac:dyDescent="0.2">
      <c r="A28" s="1270" t="s">
        <v>22</v>
      </c>
      <c r="B28" s="1270"/>
      <c r="C28" s="464" t="s">
        <v>15</v>
      </c>
      <c r="D28" s="463" t="s">
        <v>956</v>
      </c>
      <c r="E28" s="464" t="s">
        <v>1043</v>
      </c>
    </row>
    <row r="29" spans="1:6" ht="37.5" customHeight="1" x14ac:dyDescent="0.2">
      <c r="A29" s="826" t="s">
        <v>447</v>
      </c>
      <c r="B29" s="826"/>
      <c r="C29" s="436" t="s">
        <v>448</v>
      </c>
      <c r="D29" s="417">
        <v>37</v>
      </c>
      <c r="E29" s="353">
        <v>36</v>
      </c>
    </row>
    <row r="30" spans="1:6" ht="13.5" thickBot="1" x14ac:dyDescent="0.25">
      <c r="A30" s="467" t="s">
        <v>16</v>
      </c>
      <c r="C30" s="466"/>
      <c r="D30" s="466"/>
      <c r="E30" s="466"/>
    </row>
    <row r="31" spans="1:6" ht="112.5" customHeight="1" thickBot="1" x14ac:dyDescent="0.25">
      <c r="A31" s="469" t="s">
        <v>17</v>
      </c>
      <c r="B31" s="1260" t="s">
        <v>1044</v>
      </c>
      <c r="C31" s="1261"/>
      <c r="D31" s="1261"/>
      <c r="E31" s="1262"/>
    </row>
    <row r="32" spans="1:6" ht="13.5" thickBot="1" x14ac:dyDescent="0.25"/>
    <row r="33" spans="1:5" ht="24.75" thickBot="1" x14ac:dyDescent="0.25">
      <c r="A33" s="468" t="s">
        <v>253</v>
      </c>
      <c r="B33" s="1263" t="s">
        <v>445</v>
      </c>
      <c r="C33" s="1263"/>
      <c r="D33" s="1263"/>
      <c r="E33" s="1264"/>
    </row>
  </sheetData>
  <mergeCells count="14">
    <mergeCell ref="B31:E31"/>
    <mergeCell ref="B33:E33"/>
    <mergeCell ref="C11:D11"/>
    <mergeCell ref="C12:D12"/>
    <mergeCell ref="C13:D13"/>
    <mergeCell ref="C14:D14"/>
    <mergeCell ref="A28:B28"/>
    <mergeCell ref="A29:B29"/>
    <mergeCell ref="C9:E9"/>
    <mergeCell ref="D3:E3"/>
    <mergeCell ref="D4:E4"/>
    <mergeCell ref="D5:E5"/>
    <mergeCell ref="C7:E7"/>
    <mergeCell ref="C8:E8"/>
  </mergeCells>
  <pageMargins left="0.7" right="0.7" top="0.75" bottom="0.75" header="0.3" footer="0.3"/>
  <pageSetup paperSize="9" scale="93" fitToHeight="0" orientation="portrait" verticalDpi="0" r:id="rId1"/>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FF00"/>
    <pageSetUpPr fitToPage="1"/>
  </sheetPr>
  <dimension ref="A1:I43"/>
  <sheetViews>
    <sheetView workbookViewId="0">
      <selection activeCell="F24" sqref="F24"/>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16" t="s">
        <v>642</v>
      </c>
      <c r="B5" s="3"/>
      <c r="C5" s="670" t="s">
        <v>664</v>
      </c>
      <c r="D5" s="1100" t="s">
        <v>446</v>
      </c>
      <c r="E5" s="1101"/>
      <c r="F5" s="1102"/>
      <c r="G5" s="7"/>
      <c r="H5" s="7"/>
      <c r="I5" s="7"/>
    </row>
    <row r="6" spans="1:9" ht="13.5" thickBot="1" x14ac:dyDescent="0.25">
      <c r="A6" s="16" t="s">
        <v>27</v>
      </c>
      <c r="B6" s="3"/>
      <c r="C6" s="282"/>
      <c r="D6" s="1100" t="s">
        <v>676</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676</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401</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14.23</v>
      </c>
      <c r="D13" s="834"/>
      <c r="E13" s="3"/>
      <c r="F13" s="3"/>
      <c r="G13" s="7"/>
      <c r="H13" s="7"/>
      <c r="I13" s="7"/>
    </row>
    <row r="14" spans="1:9" ht="13.5" thickBot="1" x14ac:dyDescent="0.25">
      <c r="A14" s="284" t="s">
        <v>272</v>
      </c>
      <c r="B14" s="3"/>
      <c r="C14" s="1159">
        <v>12.66</v>
      </c>
      <c r="D14" s="834"/>
      <c r="E14" s="3"/>
      <c r="F14" s="3"/>
      <c r="G14" s="7"/>
      <c r="H14" s="7"/>
      <c r="I14" s="7"/>
    </row>
    <row r="15" spans="1:9" ht="13.5" thickBot="1" x14ac:dyDescent="0.25">
      <c r="A15" s="281" t="s">
        <v>1</v>
      </c>
      <c r="B15" s="3"/>
      <c r="C15" s="1161">
        <v>8.2200000000000006</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1053</v>
      </c>
      <c r="D17" s="830"/>
      <c r="E17" s="830"/>
      <c r="F17" s="834"/>
      <c r="G17" s="7"/>
      <c r="H17" s="7"/>
      <c r="I17" s="7"/>
    </row>
    <row r="18" spans="1:9" ht="13.5" thickBot="1" x14ac:dyDescent="0.25">
      <c r="A18" s="281" t="s">
        <v>19</v>
      </c>
      <c r="B18" s="3"/>
      <c r="C18" s="829" t="s">
        <v>1054</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ht="13.5" thickBot="1" x14ac:dyDescent="0.25">
      <c r="A23" s="136"/>
      <c r="B23" s="88">
        <v>642</v>
      </c>
      <c r="C23" s="87"/>
      <c r="D23" s="88" t="s">
        <v>66</v>
      </c>
      <c r="E23" s="130">
        <v>12657</v>
      </c>
      <c r="F23" s="130">
        <v>8218</v>
      </c>
      <c r="G23" s="358"/>
      <c r="H23" s="358"/>
      <c r="I23" s="358"/>
    </row>
    <row r="24" spans="1:9" ht="13.5" thickBot="1" x14ac:dyDescent="0.25">
      <c r="A24" s="23" t="s">
        <v>11</v>
      </c>
      <c r="B24" s="24"/>
      <c r="C24" s="24"/>
      <c r="D24" s="24"/>
      <c r="E24" s="60">
        <f>SUM(E23:E23)</f>
        <v>12657</v>
      </c>
      <c r="F24" s="61">
        <f>SUM(F23:F23)</f>
        <v>8218</v>
      </c>
      <c r="G24" s="360"/>
      <c r="H24" s="361"/>
      <c r="I24" s="361"/>
    </row>
    <row r="25" spans="1:9" ht="13.5" thickBot="1" x14ac:dyDescent="0.25">
      <c r="A25" s="250"/>
      <c r="B25" s="279"/>
      <c r="C25" s="237"/>
      <c r="D25" s="237"/>
      <c r="E25" s="236"/>
      <c r="F25" s="236"/>
      <c r="G25" s="357"/>
      <c r="H25" s="362"/>
      <c r="I25" s="362"/>
    </row>
    <row r="26" spans="1:9" ht="13.5" thickBot="1" x14ac:dyDescent="0.25">
      <c r="A26" s="23" t="s">
        <v>12</v>
      </c>
      <c r="B26" s="251"/>
      <c r="C26" s="24"/>
      <c r="D26" s="24"/>
      <c r="E26" s="60">
        <v>0</v>
      </c>
      <c r="F26" s="60">
        <v>0</v>
      </c>
      <c r="G26" s="357"/>
      <c r="H26" s="362"/>
      <c r="I26" s="362"/>
    </row>
    <row r="27" spans="1:9" ht="13.5" thickBot="1" x14ac:dyDescent="0.25">
      <c r="A27" s="26" t="s">
        <v>13</v>
      </c>
      <c r="B27" s="24"/>
      <c r="C27" s="24"/>
      <c r="D27" s="24"/>
      <c r="E27" s="58">
        <f>E26+E24</f>
        <v>12657</v>
      </c>
      <c r="F27" s="58">
        <f>F26+F24</f>
        <v>8218</v>
      </c>
      <c r="G27" s="357"/>
      <c r="H27" s="362"/>
      <c r="I27" s="362"/>
    </row>
    <row r="28" spans="1:9" x14ac:dyDescent="0.2">
      <c r="A28" s="381" t="s">
        <v>243</v>
      </c>
      <c r="B28" s="1117" t="s">
        <v>6</v>
      </c>
      <c r="C28" s="1117"/>
      <c r="D28" s="382" t="s">
        <v>244</v>
      </c>
      <c r="E28" s="382" t="s">
        <v>9</v>
      </c>
      <c r="F28" s="383" t="s">
        <v>10</v>
      </c>
      <c r="G28" s="357"/>
      <c r="H28" s="362"/>
      <c r="I28" s="362"/>
    </row>
    <row r="29" spans="1:9" x14ac:dyDescent="0.2">
      <c r="A29" s="384"/>
      <c r="B29" s="1118"/>
      <c r="C29" s="1119"/>
      <c r="D29" s="22"/>
      <c r="E29" s="55"/>
      <c r="F29" s="385"/>
      <c r="G29" s="372"/>
      <c r="H29" s="372"/>
      <c r="I29" s="372"/>
    </row>
    <row r="30" spans="1:9" ht="13.5" thickBot="1" x14ac:dyDescent="0.25">
      <c r="A30" s="33" t="s">
        <v>245</v>
      </c>
      <c r="B30" s="31"/>
      <c r="C30" s="31"/>
      <c r="D30" s="31"/>
      <c r="E30" s="356">
        <f>E29</f>
        <v>0</v>
      </c>
      <c r="F30" s="356">
        <f>F29</f>
        <v>0</v>
      </c>
      <c r="G30" s="11"/>
      <c r="H30" s="11"/>
      <c r="I30" s="11"/>
    </row>
    <row r="31" spans="1:9" ht="15.75" customHeight="1" x14ac:dyDescent="0.2">
      <c r="E31" s="357"/>
      <c r="F31" s="357"/>
      <c r="G31" s="358"/>
      <c r="H31" s="358"/>
      <c r="I31" s="363"/>
    </row>
    <row r="32" spans="1:9" ht="12.75" customHeight="1" x14ac:dyDescent="0.25">
      <c r="A32" s="13" t="s">
        <v>14</v>
      </c>
      <c r="B32" s="283"/>
      <c r="C32" s="14"/>
      <c r="D32" s="14"/>
      <c r="E32" s="14"/>
      <c r="F32" s="14"/>
      <c r="G32" s="366"/>
      <c r="H32" s="367"/>
      <c r="I32" s="366"/>
    </row>
    <row r="33" spans="1:9" x14ac:dyDescent="0.2">
      <c r="A33" s="1"/>
      <c r="B33" s="47"/>
      <c r="G33" s="366"/>
      <c r="H33" s="367"/>
      <c r="I33" s="366"/>
    </row>
    <row r="34" spans="1:9" ht="27.75" customHeight="1" x14ac:dyDescent="0.2">
      <c r="A34" s="843" t="s">
        <v>22</v>
      </c>
      <c r="B34" s="843"/>
      <c r="C34" s="843"/>
      <c r="D34" s="175" t="s">
        <v>15</v>
      </c>
      <c r="E34" s="175" t="s">
        <v>900</v>
      </c>
      <c r="F34" s="175" t="s">
        <v>1008</v>
      </c>
      <c r="G34" s="364"/>
      <c r="H34" s="365"/>
      <c r="I34" s="11"/>
    </row>
    <row r="35" spans="1:9" ht="23.25" customHeight="1" x14ac:dyDescent="0.2">
      <c r="A35" s="826" t="s">
        <v>677</v>
      </c>
      <c r="B35" s="826"/>
      <c r="C35" s="826"/>
      <c r="D35" s="631" t="s">
        <v>670</v>
      </c>
      <c r="E35" s="44">
        <v>132</v>
      </c>
      <c r="F35" s="63">
        <v>133</v>
      </c>
      <c r="G35" s="369"/>
      <c r="H35" s="370"/>
      <c r="I35" s="371"/>
    </row>
    <row r="36" spans="1:9" ht="20.25" customHeight="1" x14ac:dyDescent="0.2">
      <c r="A36" s="430"/>
      <c r="B36" s="430"/>
      <c r="C36" s="430"/>
      <c r="D36" s="437"/>
      <c r="E36" s="629"/>
      <c r="F36" s="630"/>
      <c r="G36" s="369"/>
      <c r="H36" s="370"/>
      <c r="I36" s="371"/>
    </row>
    <row r="37" spans="1:9" ht="24.75" customHeight="1" thickBot="1" x14ac:dyDescent="0.25">
      <c r="A37" s="6" t="s">
        <v>16</v>
      </c>
      <c r="E37" s="6"/>
      <c r="G37" s="374"/>
      <c r="H37" s="374"/>
      <c r="I37" s="374"/>
    </row>
    <row r="38" spans="1:9" ht="12.75" customHeight="1" x14ac:dyDescent="0.2">
      <c r="A38" s="1271" t="s">
        <v>17</v>
      </c>
      <c r="B38" s="1235" t="s">
        <v>1058</v>
      </c>
      <c r="C38" s="1236"/>
      <c r="D38" s="1236"/>
      <c r="E38" s="1236"/>
      <c r="F38" s="1237"/>
    </row>
    <row r="39" spans="1:9" ht="45" customHeight="1" x14ac:dyDescent="0.2">
      <c r="A39" s="1272"/>
      <c r="B39" s="1238"/>
      <c r="C39" s="1239"/>
      <c r="D39" s="1239"/>
      <c r="E39" s="1239"/>
      <c r="F39" s="1240"/>
    </row>
    <row r="40" spans="1:9" ht="30" customHeight="1" thickBot="1" x14ac:dyDescent="0.25">
      <c r="A40" s="1273"/>
      <c r="B40" s="1241"/>
      <c r="C40" s="1242"/>
      <c r="D40" s="1242"/>
      <c r="E40" s="1242"/>
      <c r="F40" s="1243"/>
    </row>
    <row r="41" spans="1:9" ht="24.75" thickBot="1" x14ac:dyDescent="0.25">
      <c r="A41" s="243" t="s">
        <v>253</v>
      </c>
      <c r="B41" s="1254" t="s">
        <v>420</v>
      </c>
      <c r="C41" s="1153"/>
      <c r="D41" s="1153"/>
      <c r="E41" s="1153"/>
      <c r="F41" s="1154"/>
    </row>
    <row r="43" spans="1:9" x14ac:dyDescent="0.2">
      <c r="B43" s="551"/>
      <c r="C43" s="551"/>
      <c r="D43" s="551"/>
      <c r="E43" s="551"/>
      <c r="F43" s="3"/>
    </row>
  </sheetData>
  <mergeCells count="20">
    <mergeCell ref="B41:F41"/>
    <mergeCell ref="B38:F40"/>
    <mergeCell ref="A38:A40"/>
    <mergeCell ref="C18:F18"/>
    <mergeCell ref="B28:C28"/>
    <mergeCell ref="B29:C29"/>
    <mergeCell ref="A34:C34"/>
    <mergeCell ref="A35:C35"/>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FF00"/>
    <pageSetUpPr fitToPage="1"/>
  </sheetPr>
  <dimension ref="A1:F35"/>
  <sheetViews>
    <sheetView workbookViewId="0">
      <selection activeCell="B34" sqref="B34"/>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56" t="s">
        <v>3</v>
      </c>
      <c r="E3" s="1257"/>
    </row>
    <row r="4" spans="1:6" ht="13.5" thickBot="1" x14ac:dyDescent="0.25">
      <c r="A4" s="447" t="s">
        <v>0</v>
      </c>
      <c r="B4" s="3"/>
      <c r="C4" s="677" t="s">
        <v>240</v>
      </c>
      <c r="D4" s="1258" t="s">
        <v>241</v>
      </c>
      <c r="E4" s="1259"/>
    </row>
    <row r="5" spans="1:6" ht="13.5" thickBot="1" x14ac:dyDescent="0.25">
      <c r="A5" s="448" t="s">
        <v>642</v>
      </c>
      <c r="B5" s="3"/>
      <c r="C5" s="675" t="s">
        <v>664</v>
      </c>
      <c r="D5" s="1184" t="s">
        <v>446</v>
      </c>
      <c r="E5" s="1186"/>
    </row>
    <row r="6" spans="1:6" ht="13.5" thickBot="1" x14ac:dyDescent="0.25">
      <c r="A6" s="449"/>
      <c r="B6" s="3"/>
      <c r="C6" s="3"/>
      <c r="D6" s="3"/>
      <c r="E6" s="3"/>
    </row>
    <row r="7" spans="1:6" ht="13.5" thickBot="1" x14ac:dyDescent="0.25">
      <c r="A7" s="447" t="s">
        <v>21</v>
      </c>
      <c r="B7" s="3"/>
      <c r="C7" s="1244" t="s">
        <v>440</v>
      </c>
      <c r="D7" s="1245"/>
      <c r="E7" s="1246"/>
    </row>
    <row r="8" spans="1:6" ht="13.5" thickBot="1" x14ac:dyDescent="0.25">
      <c r="A8" s="448" t="s">
        <v>42</v>
      </c>
      <c r="B8" s="3"/>
      <c r="C8" s="1115" t="s">
        <v>441</v>
      </c>
      <c r="D8" s="1116"/>
      <c r="E8" s="1255"/>
    </row>
    <row r="9" spans="1:6" ht="13.5" thickBot="1" x14ac:dyDescent="0.25">
      <c r="A9" s="448" t="s">
        <v>26</v>
      </c>
      <c r="B9" s="3"/>
      <c r="C9" s="1274" t="s">
        <v>431</v>
      </c>
      <c r="D9" s="1275"/>
      <c r="E9" s="1276"/>
    </row>
    <row r="10" spans="1:6" ht="13.5" thickBot="1" x14ac:dyDescent="0.25">
      <c r="A10" s="449"/>
      <c r="B10" s="3"/>
      <c r="C10" s="3"/>
      <c r="D10" s="3"/>
      <c r="E10" s="3"/>
    </row>
    <row r="11" spans="1:6" ht="13.5" thickBot="1" x14ac:dyDescent="0.25">
      <c r="A11" s="449"/>
      <c r="B11" s="3"/>
      <c r="C11" s="1256" t="s">
        <v>659</v>
      </c>
      <c r="D11" s="1265"/>
      <c r="E11" s="3"/>
    </row>
    <row r="12" spans="1:6" ht="13.5" thickBot="1" x14ac:dyDescent="0.25">
      <c r="A12" s="450" t="s">
        <v>2</v>
      </c>
      <c r="B12" s="3"/>
      <c r="C12" s="1266">
        <v>19.309999999999999</v>
      </c>
      <c r="D12" s="1267"/>
      <c r="E12" s="3"/>
    </row>
    <row r="13" spans="1:6" ht="13.5" thickBot="1" x14ac:dyDescent="0.25">
      <c r="A13" s="447" t="s">
        <v>20</v>
      </c>
      <c r="B13" s="3"/>
      <c r="C13" s="1266">
        <v>11.766</v>
      </c>
      <c r="D13" s="1267"/>
      <c r="E13" s="451"/>
    </row>
    <row r="14" spans="1:6" ht="13.5" thickBot="1" x14ac:dyDescent="0.25">
      <c r="A14" s="448" t="s">
        <v>1</v>
      </c>
      <c r="B14" s="3"/>
      <c r="C14" s="1268">
        <v>4.7779999999999996</v>
      </c>
      <c r="D14" s="1269"/>
      <c r="E14" s="3"/>
    </row>
    <row r="15" spans="1:6" ht="13.5" thickBot="1" x14ac:dyDescent="0.25">
      <c r="A15" s="452"/>
      <c r="B15" s="3"/>
      <c r="C15" s="12"/>
      <c r="D15" s="12"/>
      <c r="E15" s="11"/>
    </row>
    <row r="16" spans="1:6" ht="13.5" thickBot="1" x14ac:dyDescent="0.25">
      <c r="A16" s="447" t="s">
        <v>18</v>
      </c>
      <c r="B16" s="11"/>
      <c r="C16" s="9" t="s">
        <v>1207</v>
      </c>
      <c r="D16" s="8"/>
      <c r="E16" s="53"/>
      <c r="F16" s="227"/>
    </row>
    <row r="17" spans="1:6" ht="13.5" thickBot="1" x14ac:dyDescent="0.25">
      <c r="A17" s="448" t="s">
        <v>19</v>
      </c>
      <c r="B17" s="3"/>
      <c r="C17" s="534" t="s">
        <v>1208</v>
      </c>
      <c r="D17" s="535"/>
      <c r="E17" s="497"/>
      <c r="F17" s="227"/>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520"/>
      <c r="B23" s="521">
        <v>642</v>
      </c>
      <c r="C23" s="521" t="s">
        <v>481</v>
      </c>
      <c r="D23" s="522">
        <v>11766.61</v>
      </c>
      <c r="E23" s="523">
        <v>4778.28</v>
      </c>
    </row>
    <row r="24" spans="1:6" ht="13.5" thickBot="1" x14ac:dyDescent="0.25">
      <c r="A24" s="508" t="s">
        <v>11</v>
      </c>
      <c r="B24" s="456"/>
      <c r="C24" s="457"/>
      <c r="D24" s="524">
        <f>D23</f>
        <v>11766.61</v>
      </c>
      <c r="E24" s="705">
        <f>E23</f>
        <v>4778.28</v>
      </c>
    </row>
    <row r="25" spans="1:6" ht="13.5" thickBot="1" x14ac:dyDescent="0.25">
      <c r="A25" s="459" t="s">
        <v>13</v>
      </c>
      <c r="B25" s="460"/>
      <c r="C25" s="460"/>
      <c r="D25" s="461">
        <f>D24</f>
        <v>11766.61</v>
      </c>
      <c r="E25" s="486">
        <f>E24</f>
        <v>4778.28</v>
      </c>
    </row>
    <row r="27" spans="1:6" ht="15.75" x14ac:dyDescent="0.25">
      <c r="A27" s="442" t="s">
        <v>14</v>
      </c>
      <c r="B27" s="443"/>
      <c r="C27" s="443"/>
      <c r="D27" s="443"/>
      <c r="E27" s="443"/>
    </row>
    <row r="28" spans="1:6" x14ac:dyDescent="0.2">
      <c r="A28" s="462"/>
    </row>
    <row r="29" spans="1:6" ht="22.5" x14ac:dyDescent="0.2">
      <c r="A29" s="1277" t="s">
        <v>22</v>
      </c>
      <c r="B29" s="1277"/>
      <c r="C29" s="619" t="s">
        <v>15</v>
      </c>
      <c r="D29" s="618" t="s">
        <v>891</v>
      </c>
      <c r="E29" s="619" t="s">
        <v>1043</v>
      </c>
    </row>
    <row r="30" spans="1:6" ht="45.75" customHeight="1" x14ac:dyDescent="0.2">
      <c r="A30" s="826" t="s">
        <v>447</v>
      </c>
      <c r="B30" s="1017"/>
      <c r="C30" s="352" t="s">
        <v>448</v>
      </c>
      <c r="D30" s="440">
        <v>200</v>
      </c>
      <c r="E30" s="440">
        <v>198</v>
      </c>
    </row>
    <row r="31" spans="1:6" x14ac:dyDescent="0.2">
      <c r="E31" s="466"/>
    </row>
    <row r="32" spans="1:6" ht="13.5" thickBot="1" x14ac:dyDescent="0.25">
      <c r="A32" s="467" t="s">
        <v>16</v>
      </c>
      <c r="C32" s="466"/>
      <c r="D32" s="466"/>
      <c r="E32" s="466"/>
    </row>
    <row r="33" spans="1:5" ht="68.25" thickBot="1" x14ac:dyDescent="0.25">
      <c r="A33" s="519" t="s">
        <v>17</v>
      </c>
      <c r="B33" s="1260" t="s">
        <v>1216</v>
      </c>
      <c r="C33" s="1261"/>
      <c r="D33" s="1261"/>
      <c r="E33" s="1262"/>
    </row>
    <row r="34" spans="1:5" ht="13.5" thickBot="1" x14ac:dyDescent="0.25"/>
    <row r="35" spans="1:5" ht="24.75" thickBot="1" x14ac:dyDescent="0.25">
      <c r="A35" s="468" t="s">
        <v>253</v>
      </c>
      <c r="B35" s="1263" t="s">
        <v>445</v>
      </c>
      <c r="C35" s="1263"/>
      <c r="D35" s="1263"/>
      <c r="E35" s="1264"/>
    </row>
  </sheetData>
  <mergeCells count="14">
    <mergeCell ref="D3:E3"/>
    <mergeCell ref="D4:E4"/>
    <mergeCell ref="D5:E5"/>
    <mergeCell ref="C7:E7"/>
    <mergeCell ref="C8:E8"/>
    <mergeCell ref="C9:E9"/>
    <mergeCell ref="B33:E33"/>
    <mergeCell ref="B35:E35"/>
    <mergeCell ref="C11:D11"/>
    <mergeCell ref="C12:D12"/>
    <mergeCell ref="C13:D13"/>
    <mergeCell ref="C14:D14"/>
    <mergeCell ref="A29:B29"/>
    <mergeCell ref="A30:B30"/>
  </mergeCells>
  <pageMargins left="0.7" right="0.7" top="0.75" bottom="0.75" header="0.3" footer="0.3"/>
  <pageSetup paperSize="9" scale="95" fitToHeight="0" orientation="portrait"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FFFF00"/>
    <pageSetUpPr fitToPage="1"/>
  </sheetPr>
  <dimension ref="A1:I46"/>
  <sheetViews>
    <sheetView topLeftCell="A7" workbookViewId="0">
      <selection activeCell="B45" sqref="B45"/>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269</v>
      </c>
      <c r="D5" s="1100" t="s">
        <v>265</v>
      </c>
      <c r="E5" s="1101"/>
      <c r="F5" s="1102"/>
      <c r="G5" s="7"/>
      <c r="H5" s="7"/>
      <c r="I5" s="7"/>
    </row>
    <row r="6" spans="1:9" ht="13.5" thickBot="1" x14ac:dyDescent="0.25">
      <c r="A6" s="15" t="s">
        <v>27</v>
      </c>
      <c r="B6" s="3"/>
      <c r="C6" s="671" t="s">
        <v>356</v>
      </c>
      <c r="D6" s="1100" t="s">
        <v>357</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270</v>
      </c>
      <c r="D8" s="830"/>
      <c r="E8" s="830"/>
      <c r="F8" s="834"/>
      <c r="G8" s="7"/>
      <c r="H8" s="7"/>
      <c r="I8" s="7"/>
    </row>
    <row r="9" spans="1:9" ht="34.5" thickBot="1" x14ac:dyDescent="0.25">
      <c r="A9" s="281" t="s">
        <v>25</v>
      </c>
      <c r="B9" s="3"/>
      <c r="C9" s="953" t="s">
        <v>268</v>
      </c>
      <c r="D9" s="954"/>
      <c r="E9" s="954"/>
      <c r="F9" s="955"/>
      <c r="G9" s="7"/>
      <c r="H9" s="7"/>
      <c r="I9" s="7"/>
    </row>
    <row r="10" spans="1:9" ht="13.5" thickBot="1" x14ac:dyDescent="0.25">
      <c r="A10" s="281" t="s">
        <v>26</v>
      </c>
      <c r="B10" s="3"/>
      <c r="C10" s="829" t="s">
        <v>271</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23.25" thickBot="1" x14ac:dyDescent="0.25">
      <c r="A13" s="286" t="s">
        <v>2</v>
      </c>
      <c r="B13" s="3"/>
      <c r="C13" s="1159">
        <v>104.9</v>
      </c>
      <c r="D13" s="834"/>
      <c r="E13" s="3"/>
      <c r="F13" s="3"/>
      <c r="G13" s="7"/>
      <c r="H13" s="7"/>
      <c r="I13" s="7"/>
    </row>
    <row r="14" spans="1:9" ht="23.25" thickBot="1" x14ac:dyDescent="0.25">
      <c r="A14" s="284" t="s">
        <v>272</v>
      </c>
      <c r="B14" s="3"/>
      <c r="C14" s="1159">
        <v>104.9</v>
      </c>
      <c r="D14" s="834"/>
      <c r="E14" s="3"/>
      <c r="F14" s="3"/>
      <c r="G14" s="7"/>
      <c r="H14" s="7"/>
      <c r="I14" s="7"/>
    </row>
    <row r="15" spans="1:9" ht="13.5" thickBot="1" x14ac:dyDescent="0.25">
      <c r="A15" s="281" t="s">
        <v>1</v>
      </c>
      <c r="B15" s="3"/>
      <c r="C15" s="1161">
        <v>48.914999999999999</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966</v>
      </c>
      <c r="D17" s="830"/>
      <c r="E17" s="830"/>
      <c r="F17" s="834"/>
      <c r="G17" s="7"/>
      <c r="H17" s="7"/>
      <c r="I17" s="7"/>
    </row>
    <row r="18" spans="1:9" ht="13.5" thickBot="1" x14ac:dyDescent="0.25">
      <c r="A18" s="281" t="s">
        <v>19</v>
      </c>
      <c r="B18" s="3"/>
      <c r="C18" s="829" t="s">
        <v>967</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41180</v>
      </c>
      <c r="F23" s="130">
        <v>40645.47</v>
      </c>
      <c r="G23" s="358"/>
      <c r="H23" s="358"/>
      <c r="I23" s="358"/>
    </row>
    <row r="24" spans="1:9" x14ac:dyDescent="0.2">
      <c r="A24" s="136"/>
      <c r="B24" s="88">
        <v>620</v>
      </c>
      <c r="C24" s="87"/>
      <c r="D24" s="88" t="s">
        <v>57</v>
      </c>
      <c r="E24" s="130">
        <v>14880</v>
      </c>
      <c r="F24" s="130">
        <v>14564.43</v>
      </c>
      <c r="G24" s="358"/>
      <c r="H24" s="358"/>
      <c r="I24" s="358"/>
    </row>
    <row r="25" spans="1:9" x14ac:dyDescent="0.2">
      <c r="A25" s="237"/>
      <c r="B25" s="176">
        <v>630</v>
      </c>
      <c r="C25" s="176"/>
      <c r="D25" s="176" t="s">
        <v>55</v>
      </c>
      <c r="E25" s="179">
        <v>51750</v>
      </c>
      <c r="F25" s="179">
        <v>44562.03</v>
      </c>
      <c r="G25" s="357"/>
      <c r="H25" s="359"/>
      <c r="I25" s="359"/>
    </row>
    <row r="26" spans="1:9" ht="13.5" thickBot="1" x14ac:dyDescent="0.25">
      <c r="A26" s="250"/>
      <c r="B26" s="263">
        <v>640</v>
      </c>
      <c r="C26" s="263"/>
      <c r="D26" s="263" t="s">
        <v>66</v>
      </c>
      <c r="E26" s="264">
        <v>400</v>
      </c>
      <c r="F26" s="264">
        <v>309.74</v>
      </c>
      <c r="G26" s="360"/>
      <c r="H26" s="361"/>
      <c r="I26" s="361"/>
    </row>
    <row r="27" spans="1:9" ht="13.5" thickBot="1" x14ac:dyDescent="0.25">
      <c r="A27" s="23" t="s">
        <v>11</v>
      </c>
      <c r="B27" s="24"/>
      <c r="C27" s="24"/>
      <c r="D27" s="24"/>
      <c r="E27" s="60">
        <f>SUM(E23:E26)</f>
        <v>108210</v>
      </c>
      <c r="F27" s="61">
        <f>SUM(F23:F26)</f>
        <v>100081.67</v>
      </c>
      <c r="G27" s="360"/>
      <c r="H27" s="361"/>
      <c r="I27" s="361"/>
    </row>
    <row r="28" spans="1:9" ht="13.5" thickBot="1" x14ac:dyDescent="0.25">
      <c r="A28" s="250"/>
      <c r="B28" s="279"/>
      <c r="C28" s="237"/>
      <c r="D28" s="237"/>
      <c r="E28" s="236">
        <v>5250</v>
      </c>
      <c r="F28" s="236">
        <v>5232</v>
      </c>
      <c r="G28" s="357"/>
      <c r="H28" s="362"/>
      <c r="I28" s="362"/>
    </row>
    <row r="29" spans="1:9" ht="13.5" thickBot="1" x14ac:dyDescent="0.25">
      <c r="A29" s="23" t="s">
        <v>12</v>
      </c>
      <c r="B29" s="251"/>
      <c r="C29" s="24"/>
      <c r="D29" s="24"/>
      <c r="E29" s="60">
        <f>E28</f>
        <v>5250</v>
      </c>
      <c r="F29" s="60">
        <f>F28</f>
        <v>5232</v>
      </c>
      <c r="G29" s="357"/>
      <c r="H29" s="362"/>
      <c r="I29" s="362"/>
    </row>
    <row r="30" spans="1:9" ht="13.5" thickBot="1" x14ac:dyDescent="0.25">
      <c r="A30" s="26" t="s">
        <v>13</v>
      </c>
      <c r="B30" s="24"/>
      <c r="C30" s="24"/>
      <c r="D30" s="24"/>
      <c r="E30" s="58">
        <f>E29+E27</f>
        <v>113460</v>
      </c>
      <c r="F30" s="58">
        <f>F29+F27</f>
        <v>105313.67</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429"/>
      <c r="B32" s="1118">
        <v>223</v>
      </c>
      <c r="C32" s="1119"/>
      <c r="D32" s="22" t="s">
        <v>870</v>
      </c>
      <c r="E32" s="55">
        <v>26000</v>
      </c>
      <c r="F32" s="385">
        <f>3028.6+18838.63</f>
        <v>21867.23</v>
      </c>
      <c r="G32" s="357"/>
      <c r="H32" s="362"/>
      <c r="I32" s="362"/>
    </row>
    <row r="33" spans="1:9" x14ac:dyDescent="0.2">
      <c r="A33" s="384"/>
      <c r="B33" s="1118"/>
      <c r="C33" s="1119"/>
      <c r="D33" s="22"/>
      <c r="E33" s="55"/>
      <c r="F33" s="385"/>
      <c r="G33" s="357"/>
      <c r="H33" s="362"/>
      <c r="I33" s="362"/>
    </row>
    <row r="34" spans="1:9" ht="13.5" thickBot="1" x14ac:dyDescent="0.25">
      <c r="A34" s="33" t="s">
        <v>245</v>
      </c>
      <c r="B34" s="31"/>
      <c r="C34" s="31"/>
      <c r="D34" s="31"/>
      <c r="E34" s="356">
        <f>E33+E32</f>
        <v>26000</v>
      </c>
      <c r="F34" s="354">
        <f>F33+F32</f>
        <v>21867.23</v>
      </c>
      <c r="G34" s="357"/>
      <c r="H34" s="362"/>
      <c r="I34" s="362"/>
    </row>
    <row r="35" spans="1:9" x14ac:dyDescent="0.2">
      <c r="A35" s="650"/>
      <c r="B35" s="651"/>
      <c r="C35" s="651"/>
      <c r="D35" s="651"/>
      <c r="E35" s="652"/>
      <c r="F35" s="652"/>
      <c r="G35" s="372"/>
      <c r="H35" s="372"/>
      <c r="I35" s="372"/>
    </row>
    <row r="36" spans="1:9" ht="15.75" x14ac:dyDescent="0.25">
      <c r="A36" s="13" t="s">
        <v>14</v>
      </c>
      <c r="B36" s="283"/>
      <c r="C36" s="14"/>
      <c r="D36" s="14"/>
      <c r="E36" s="14"/>
      <c r="F36" s="14"/>
      <c r="G36" s="366"/>
      <c r="H36" s="367"/>
      <c r="I36" s="366"/>
    </row>
    <row r="37" spans="1:9" x14ac:dyDescent="0.2">
      <c r="A37" s="1"/>
      <c r="B37" s="47"/>
      <c r="G37" s="364"/>
      <c r="H37" s="365"/>
      <c r="I37" s="11"/>
    </row>
    <row r="38" spans="1:9" ht="37.5" customHeight="1" x14ac:dyDescent="0.2">
      <c r="A38" s="843" t="s">
        <v>22</v>
      </c>
      <c r="B38" s="843"/>
      <c r="C38" s="843"/>
      <c r="D38" s="175" t="s">
        <v>15</v>
      </c>
      <c r="E38" s="175" t="s">
        <v>900</v>
      </c>
      <c r="F38" s="175" t="s">
        <v>1008</v>
      </c>
      <c r="G38" s="369"/>
      <c r="H38" s="370"/>
      <c r="I38" s="371"/>
    </row>
    <row r="39" spans="1:9" ht="33.75" x14ac:dyDescent="0.2">
      <c r="A39" s="1278" t="s">
        <v>495</v>
      </c>
      <c r="B39" s="1279"/>
      <c r="C39" s="1280"/>
      <c r="D39" s="45" t="s">
        <v>494</v>
      </c>
      <c r="E39" s="44">
        <v>162</v>
      </c>
      <c r="F39" s="44">
        <v>155</v>
      </c>
      <c r="G39" s="373" t="s">
        <v>273</v>
      </c>
      <c r="H39" s="373"/>
      <c r="I39" s="357"/>
    </row>
    <row r="40" spans="1:9" ht="22.5" x14ac:dyDescent="0.2">
      <c r="A40" s="1278" t="s">
        <v>724</v>
      </c>
      <c r="B40" s="1279"/>
      <c r="C40" s="1280"/>
      <c r="D40" s="45" t="s">
        <v>725</v>
      </c>
      <c r="E40" s="375">
        <v>25</v>
      </c>
      <c r="F40" s="375">
        <v>23</v>
      </c>
      <c r="G40" s="374"/>
      <c r="H40" s="374"/>
      <c r="I40" s="374"/>
    </row>
    <row r="41" spans="1:9" ht="22.5" x14ac:dyDescent="0.2">
      <c r="A41" s="1281"/>
      <c r="B41" s="1282"/>
      <c r="C41" s="1283"/>
      <c r="D41" s="45" t="s">
        <v>726</v>
      </c>
      <c r="E41" s="375">
        <v>5</v>
      </c>
      <c r="F41" s="375">
        <v>0</v>
      </c>
      <c r="G41" s="11"/>
      <c r="H41" s="11"/>
      <c r="I41" s="11"/>
    </row>
    <row r="42" spans="1:9" x14ac:dyDescent="0.2">
      <c r="D42" s="668"/>
      <c r="E42" s="368"/>
      <c r="F42" s="368"/>
      <c r="G42" s="374"/>
      <c r="H42" s="374"/>
      <c r="I42" s="374"/>
    </row>
    <row r="43" spans="1:9" ht="13.5" thickBot="1" x14ac:dyDescent="0.25">
      <c r="A43" s="6" t="s">
        <v>16</v>
      </c>
      <c r="D43" s="668"/>
      <c r="E43" s="6"/>
    </row>
    <row r="44" spans="1:9" ht="69" thickBot="1" x14ac:dyDescent="0.25">
      <c r="A44" s="376" t="s">
        <v>17</v>
      </c>
      <c r="B44" s="1114" t="s">
        <v>1082</v>
      </c>
      <c r="C44" s="850"/>
      <c r="D44" s="850"/>
      <c r="E44" s="850"/>
      <c r="F44" s="851"/>
    </row>
    <row r="45" spans="1:9" ht="13.5" thickBot="1" x14ac:dyDescent="0.25"/>
    <row r="46" spans="1:9" ht="24.75" thickBot="1" x14ac:dyDescent="0.25">
      <c r="A46" s="243" t="s">
        <v>253</v>
      </c>
      <c r="B46" s="1114" t="s">
        <v>723</v>
      </c>
      <c r="C46" s="850"/>
      <c r="D46" s="850"/>
      <c r="E46" s="850"/>
      <c r="F46" s="851"/>
    </row>
  </sheetData>
  <mergeCells count="21">
    <mergeCell ref="B46:F46"/>
    <mergeCell ref="C18:F18"/>
    <mergeCell ref="A38:C38"/>
    <mergeCell ref="A39:C39"/>
    <mergeCell ref="A40:C41"/>
    <mergeCell ref="C12:D12"/>
    <mergeCell ref="C13:D13"/>
    <mergeCell ref="C14:D14"/>
    <mergeCell ref="B44:F44"/>
    <mergeCell ref="B31:C31"/>
    <mergeCell ref="B32:C32"/>
    <mergeCell ref="B33:C33"/>
    <mergeCell ref="C17:F17"/>
    <mergeCell ref="C15:D15"/>
    <mergeCell ref="C10:F10"/>
    <mergeCell ref="C9:F9"/>
    <mergeCell ref="D3:F3"/>
    <mergeCell ref="D4:F4"/>
    <mergeCell ref="D5:F5"/>
    <mergeCell ref="D6:F6"/>
    <mergeCell ref="C8:F8"/>
  </mergeCells>
  <pageMargins left="0.7" right="0.7" top="0.75" bottom="0.75" header="0.3" footer="0.3"/>
  <pageSetup paperSize="9" scale="81" fitToHeight="0" orientation="portrait" verticalDpi="0"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FFFF00"/>
    <pageSetUpPr fitToPage="1"/>
  </sheetPr>
  <dimension ref="A1:I46"/>
  <sheetViews>
    <sheetView topLeftCell="A5" workbookViewId="0">
      <selection activeCell="F36" sqref="F36"/>
    </sheetView>
  </sheetViews>
  <sheetFormatPr defaultRowHeight="12.75" x14ac:dyDescent="0.2"/>
  <cols>
    <col min="1" max="1" width="18.28515625" customWidth="1"/>
    <col min="2" max="2" width="10.710937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269</v>
      </c>
      <c r="D5" s="1287" t="s">
        <v>265</v>
      </c>
      <c r="E5" s="1288"/>
      <c r="F5" s="1289"/>
      <c r="G5" s="7"/>
      <c r="H5" s="7"/>
      <c r="I5" s="7"/>
    </row>
    <row r="6" spans="1:9" ht="13.5" thickBot="1" x14ac:dyDescent="0.25">
      <c r="A6" s="15" t="s">
        <v>27</v>
      </c>
      <c r="B6" s="3"/>
      <c r="C6" s="671" t="s">
        <v>365</v>
      </c>
      <c r="D6" s="1100" t="s">
        <v>366</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367</v>
      </c>
      <c r="D8" s="830"/>
      <c r="E8" s="830"/>
      <c r="F8" s="834"/>
      <c r="G8" s="7"/>
      <c r="H8" s="7"/>
      <c r="I8" s="7"/>
    </row>
    <row r="9" spans="1:9" ht="34.5" thickBot="1" x14ac:dyDescent="0.25">
      <c r="A9" s="281" t="s">
        <v>25</v>
      </c>
      <c r="B9" s="3"/>
      <c r="C9" s="953" t="s">
        <v>268</v>
      </c>
      <c r="D9" s="954"/>
      <c r="E9" s="954"/>
      <c r="F9" s="955"/>
      <c r="G9" s="7"/>
      <c r="H9" s="7"/>
      <c r="I9" s="7"/>
    </row>
    <row r="10" spans="1:9" ht="13.5" thickBot="1" x14ac:dyDescent="0.25">
      <c r="A10" s="281" t="s">
        <v>26</v>
      </c>
      <c r="B10" s="3"/>
      <c r="C10" s="829" t="s">
        <v>368</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75" customHeight="1" thickBot="1" x14ac:dyDescent="0.25">
      <c r="A13" s="286" t="s">
        <v>2</v>
      </c>
      <c r="B13" s="3"/>
      <c r="C13" s="1159">
        <v>113.46</v>
      </c>
      <c r="D13" s="834"/>
      <c r="E13" s="3"/>
      <c r="F13" s="3"/>
      <c r="G13" s="7"/>
      <c r="H13" s="7"/>
      <c r="I13" s="7"/>
    </row>
    <row r="14" spans="1:9" ht="15" customHeight="1" thickBot="1" x14ac:dyDescent="0.25">
      <c r="A14" s="284" t="s">
        <v>272</v>
      </c>
      <c r="B14" s="3"/>
      <c r="C14" s="1159">
        <v>113.46</v>
      </c>
      <c r="D14" s="834"/>
      <c r="E14" s="3"/>
      <c r="F14" s="3"/>
      <c r="G14" s="7"/>
      <c r="H14" s="7"/>
      <c r="I14" s="7"/>
    </row>
    <row r="15" spans="1:9" ht="13.5" thickBot="1" x14ac:dyDescent="0.25">
      <c r="A15" s="281" t="s">
        <v>1</v>
      </c>
      <c r="B15" s="3"/>
      <c r="C15" s="1161">
        <v>105.373</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1015</v>
      </c>
      <c r="D17" s="830"/>
      <c r="E17" s="830"/>
      <c r="F17" s="834"/>
      <c r="G17" s="7"/>
      <c r="H17" s="7"/>
      <c r="I17" s="7"/>
    </row>
    <row r="18" spans="1:9" ht="13.5" thickBot="1" x14ac:dyDescent="0.25">
      <c r="A18" s="281" t="s">
        <v>19</v>
      </c>
      <c r="B18" s="3"/>
      <c r="C18" s="829" t="s">
        <v>1007</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15.75"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41180</v>
      </c>
      <c r="F23" s="130">
        <v>40645.47</v>
      </c>
      <c r="G23" s="358"/>
      <c r="H23" s="358"/>
      <c r="I23" s="358"/>
    </row>
    <row r="24" spans="1:9" x14ac:dyDescent="0.2">
      <c r="A24" s="136"/>
      <c r="B24" s="88">
        <v>620</v>
      </c>
      <c r="C24" s="87"/>
      <c r="D24" s="88" t="s">
        <v>57</v>
      </c>
      <c r="E24" s="130">
        <v>14880</v>
      </c>
      <c r="F24" s="130">
        <v>14564.43</v>
      </c>
      <c r="G24" s="358"/>
      <c r="H24" s="358"/>
      <c r="I24" s="358"/>
    </row>
    <row r="25" spans="1:9" x14ac:dyDescent="0.2">
      <c r="A25" s="237"/>
      <c r="B25" s="176">
        <v>630</v>
      </c>
      <c r="C25" s="176"/>
      <c r="D25" s="176" t="s">
        <v>55</v>
      </c>
      <c r="E25" s="179">
        <v>51750</v>
      </c>
      <c r="F25" s="179">
        <v>44562.03</v>
      </c>
      <c r="G25" s="357"/>
      <c r="H25" s="359"/>
      <c r="I25" s="359"/>
    </row>
    <row r="26" spans="1:9" ht="13.5" thickBot="1" x14ac:dyDescent="0.25">
      <c r="A26" s="250"/>
      <c r="B26" s="263">
        <v>640</v>
      </c>
      <c r="C26" s="263"/>
      <c r="D26" s="263" t="s">
        <v>66</v>
      </c>
      <c r="E26" s="264">
        <v>400</v>
      </c>
      <c r="F26" s="264">
        <v>309.74</v>
      </c>
      <c r="G26" s="360"/>
      <c r="H26" s="361"/>
      <c r="I26" s="361"/>
    </row>
    <row r="27" spans="1:9" ht="13.5" thickBot="1" x14ac:dyDescent="0.25">
      <c r="A27" s="23" t="s">
        <v>11</v>
      </c>
      <c r="B27" s="24"/>
      <c r="C27" s="24"/>
      <c r="D27" s="24"/>
      <c r="E27" s="60">
        <f>SUM(E23:E26)</f>
        <v>108210</v>
      </c>
      <c r="F27" s="61">
        <f>SUM(F23:F26)</f>
        <v>100081.67</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5250</v>
      </c>
      <c r="F29" s="60">
        <v>5232</v>
      </c>
      <c r="G29" s="357"/>
      <c r="H29" s="362"/>
      <c r="I29" s="362"/>
    </row>
    <row r="30" spans="1:9" ht="13.5" thickBot="1" x14ac:dyDescent="0.25">
      <c r="A30" s="378" t="s">
        <v>13</v>
      </c>
      <c r="B30" s="379"/>
      <c r="C30" s="379"/>
      <c r="D30" s="379"/>
      <c r="E30" s="380">
        <f>E29+E27</f>
        <v>113460</v>
      </c>
      <c r="F30" s="380">
        <f>F29+F27</f>
        <v>105313.67</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429"/>
      <c r="B32" s="1118">
        <v>223</v>
      </c>
      <c r="C32" s="1119"/>
      <c r="D32" s="22" t="s">
        <v>871</v>
      </c>
      <c r="E32" s="55">
        <v>38000</v>
      </c>
      <c r="F32" s="385">
        <v>22579.41</v>
      </c>
      <c r="G32" s="357"/>
      <c r="H32" s="362"/>
      <c r="I32" s="362"/>
    </row>
    <row r="33" spans="1:9" x14ac:dyDescent="0.2">
      <c r="A33" s="384"/>
      <c r="B33" s="1118"/>
      <c r="C33" s="1119"/>
      <c r="D33" s="22"/>
      <c r="E33" s="55"/>
      <c r="F33" s="385"/>
      <c r="G33" s="357"/>
      <c r="H33" s="362"/>
      <c r="I33" s="362"/>
    </row>
    <row r="34" spans="1:9" ht="13.5" thickBot="1" x14ac:dyDescent="0.25">
      <c r="A34" s="33" t="s">
        <v>245</v>
      </c>
      <c r="B34" s="31"/>
      <c r="C34" s="31"/>
      <c r="D34" s="31"/>
      <c r="E34" s="356">
        <f>E33+E32</f>
        <v>38000</v>
      </c>
      <c r="F34" s="354">
        <f>F33+F32</f>
        <v>22579.41</v>
      </c>
      <c r="G34" s="357"/>
      <c r="H34" s="362"/>
      <c r="I34" s="362"/>
    </row>
    <row r="35" spans="1:9" x14ac:dyDescent="0.2">
      <c r="E35" s="357"/>
      <c r="F35" s="357"/>
      <c r="G35" s="357"/>
      <c r="H35" s="362"/>
      <c r="I35" s="362"/>
    </row>
    <row r="36" spans="1:9" ht="15.75" x14ac:dyDescent="0.25">
      <c r="A36" s="13" t="s">
        <v>14</v>
      </c>
      <c r="B36" s="283"/>
      <c r="C36" s="14"/>
      <c r="D36" s="14"/>
      <c r="E36" s="14"/>
      <c r="F36" s="14"/>
      <c r="G36" s="372"/>
      <c r="H36" s="372"/>
      <c r="I36" s="372"/>
    </row>
    <row r="37" spans="1:9" x14ac:dyDescent="0.2">
      <c r="A37" s="1"/>
      <c r="B37" s="47"/>
      <c r="G37" s="11"/>
      <c r="H37" s="11"/>
      <c r="I37" s="11"/>
    </row>
    <row r="38" spans="1:9" ht="27" customHeight="1" x14ac:dyDescent="0.2">
      <c r="A38" s="719" t="s">
        <v>22</v>
      </c>
      <c r="B38" s="1141" t="s">
        <v>15</v>
      </c>
      <c r="C38" s="1217"/>
      <c r="D38" s="1142"/>
      <c r="E38" s="175" t="s">
        <v>900</v>
      </c>
      <c r="F38" s="175" t="s">
        <v>1008</v>
      </c>
      <c r="G38" s="358"/>
      <c r="H38" s="358"/>
      <c r="I38" s="363"/>
    </row>
    <row r="39" spans="1:9" ht="25.5" customHeight="1" x14ac:dyDescent="0.2">
      <c r="A39" s="939" t="s">
        <v>267</v>
      </c>
      <c r="B39" s="1284" t="s">
        <v>830</v>
      </c>
      <c r="C39" s="1285"/>
      <c r="D39" s="1286"/>
      <c r="E39" s="258" t="s">
        <v>872</v>
      </c>
      <c r="F39" s="44">
        <v>154</v>
      </c>
      <c r="G39" s="366"/>
      <c r="H39" s="367"/>
      <c r="I39" s="366"/>
    </row>
    <row r="40" spans="1:9" ht="24" customHeight="1" x14ac:dyDescent="0.2">
      <c r="A40" s="940"/>
      <c r="B40" s="1284" t="s">
        <v>831</v>
      </c>
      <c r="C40" s="1285"/>
      <c r="D40" s="1286"/>
      <c r="E40" s="258" t="s">
        <v>873</v>
      </c>
      <c r="F40" s="44">
        <v>25</v>
      </c>
      <c r="G40" s="366"/>
      <c r="H40" s="367"/>
      <c r="I40" s="366"/>
    </row>
    <row r="41" spans="1:9" ht="21.75" customHeight="1" x14ac:dyDescent="0.2">
      <c r="A41" s="583" t="s">
        <v>369</v>
      </c>
      <c r="B41" s="1284" t="s">
        <v>781</v>
      </c>
      <c r="C41" s="1285"/>
      <c r="D41" s="1286"/>
      <c r="E41" s="258" t="s">
        <v>121</v>
      </c>
      <c r="F41" s="44">
        <v>4</v>
      </c>
      <c r="G41" s="366"/>
      <c r="H41" s="367"/>
      <c r="I41" s="366"/>
    </row>
    <row r="42" spans="1:9" ht="12.75" customHeight="1" x14ac:dyDescent="0.2">
      <c r="E42" s="368"/>
      <c r="F42" s="368"/>
      <c r="G42" s="369"/>
      <c r="H42" s="370"/>
      <c r="I42" s="371"/>
    </row>
    <row r="43" spans="1:9" ht="13.5" thickBot="1" x14ac:dyDescent="0.25">
      <c r="A43" s="6" t="s">
        <v>16</v>
      </c>
      <c r="E43" s="6"/>
      <c r="G43" s="373" t="s">
        <v>273</v>
      </c>
      <c r="H43" s="373"/>
      <c r="I43" s="357"/>
    </row>
    <row r="44" spans="1:9" ht="108.75" customHeight="1" thickBot="1" x14ac:dyDescent="0.25">
      <c r="A44" s="376" t="s">
        <v>17</v>
      </c>
      <c r="B44" s="1114" t="s">
        <v>1016</v>
      </c>
      <c r="C44" s="850"/>
      <c r="D44" s="850"/>
      <c r="E44" s="850"/>
      <c r="F44" s="851"/>
      <c r="G44" s="374"/>
      <c r="H44" s="374"/>
      <c r="I44" s="374"/>
    </row>
    <row r="45" spans="1:9" ht="13.5" thickBot="1" x14ac:dyDescent="0.25">
      <c r="G45" s="11"/>
      <c r="H45" s="11"/>
      <c r="I45" s="11"/>
    </row>
    <row r="46" spans="1:9" ht="41.25" customHeight="1" thickBot="1" x14ac:dyDescent="0.25">
      <c r="A46" s="243" t="s">
        <v>253</v>
      </c>
      <c r="B46" s="1114"/>
      <c r="C46" s="850"/>
      <c r="D46" s="850"/>
      <c r="E46" s="850"/>
      <c r="F46" s="851"/>
      <c r="G46" s="374"/>
      <c r="H46" s="374"/>
      <c r="I46" s="374"/>
    </row>
  </sheetData>
  <mergeCells count="23">
    <mergeCell ref="D3:F3"/>
    <mergeCell ref="D4:F4"/>
    <mergeCell ref="D5:F5"/>
    <mergeCell ref="D6:F6"/>
    <mergeCell ref="C8:F8"/>
    <mergeCell ref="C9:F9"/>
    <mergeCell ref="C18:F18"/>
    <mergeCell ref="B44:F44"/>
    <mergeCell ref="B41:D41"/>
    <mergeCell ref="C10:F10"/>
    <mergeCell ref="C12:D12"/>
    <mergeCell ref="C13:D13"/>
    <mergeCell ref="C14:D14"/>
    <mergeCell ref="C15:D15"/>
    <mergeCell ref="C17:F17"/>
    <mergeCell ref="B32:C32"/>
    <mergeCell ref="B46:F46"/>
    <mergeCell ref="B31:C31"/>
    <mergeCell ref="B33:C33"/>
    <mergeCell ref="A39:A40"/>
    <mergeCell ref="B38:D38"/>
    <mergeCell ref="B39:D39"/>
    <mergeCell ref="B40:D40"/>
  </mergeCells>
  <pageMargins left="0.7" right="0.7" top="0.75" bottom="0.75" header="0.3" footer="0.3"/>
  <pageSetup paperSize="9" scale="81" fitToHeight="0" orientation="portrait" verticalDpi="0" r:id="rId1"/>
  <legacyDrawing r:id="rId2"/>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FFFF00"/>
    <pageSetUpPr fitToPage="1"/>
  </sheetPr>
  <dimension ref="A1:I46"/>
  <sheetViews>
    <sheetView topLeftCell="A4" workbookViewId="0">
      <selection activeCell="B44" sqref="B44:F44"/>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269</v>
      </c>
      <c r="D5" s="1100" t="s">
        <v>265</v>
      </c>
      <c r="E5" s="1101"/>
      <c r="F5" s="1102"/>
      <c r="G5" s="7"/>
      <c r="H5" s="7"/>
      <c r="I5" s="7"/>
    </row>
    <row r="6" spans="1:9" ht="13.5" thickBot="1" x14ac:dyDescent="0.25">
      <c r="A6" s="15" t="s">
        <v>27</v>
      </c>
      <c r="B6" s="3"/>
      <c r="C6" s="671" t="s">
        <v>653</v>
      </c>
      <c r="D6" s="1100" t="s">
        <v>414</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403</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863</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163.11500000000001</v>
      </c>
      <c r="D13" s="834"/>
      <c r="E13" s="3"/>
      <c r="F13" s="3"/>
      <c r="G13" s="7"/>
      <c r="H13" s="7"/>
      <c r="I13" s="7"/>
    </row>
    <row r="14" spans="1:9" ht="13.5" thickBot="1" x14ac:dyDescent="0.25">
      <c r="A14" s="284" t="s">
        <v>272</v>
      </c>
      <c r="B14" s="3"/>
      <c r="C14" s="1159">
        <v>121.14</v>
      </c>
      <c r="D14" s="834"/>
      <c r="E14" s="3"/>
      <c r="F14" s="3"/>
      <c r="G14" s="7"/>
      <c r="H14" s="7"/>
      <c r="I14" s="7"/>
    </row>
    <row r="15" spans="1:9" ht="13.5" thickBot="1" x14ac:dyDescent="0.25">
      <c r="A15" s="281" t="s">
        <v>1</v>
      </c>
      <c r="B15" s="3"/>
      <c r="C15" s="1161">
        <v>121.14</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1221</v>
      </c>
      <c r="D17" s="830"/>
      <c r="E17" s="830"/>
      <c r="F17" s="834"/>
      <c r="G17" s="7"/>
      <c r="H17" s="7"/>
      <c r="I17" s="7"/>
    </row>
    <row r="18" spans="1:9" ht="13.5" thickBot="1" x14ac:dyDescent="0.25">
      <c r="A18" s="281" t="s">
        <v>19</v>
      </c>
      <c r="B18" s="3"/>
      <c r="C18" s="829" t="s">
        <v>1222</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494" t="s">
        <v>54</v>
      </c>
      <c r="E23" s="55">
        <v>68144</v>
      </c>
      <c r="F23" s="55">
        <v>68144</v>
      </c>
      <c r="G23" s="358"/>
      <c r="H23" s="358"/>
      <c r="I23" s="358"/>
    </row>
    <row r="24" spans="1:9" x14ac:dyDescent="0.2">
      <c r="A24" s="136"/>
      <c r="B24" s="88">
        <v>620</v>
      </c>
      <c r="C24" s="87"/>
      <c r="D24" s="494" t="s">
        <v>57</v>
      </c>
      <c r="E24" s="55">
        <v>23543</v>
      </c>
      <c r="F24" s="55">
        <v>23543</v>
      </c>
      <c r="G24" s="358"/>
      <c r="H24" s="358"/>
      <c r="I24" s="358"/>
    </row>
    <row r="25" spans="1:9" x14ac:dyDescent="0.2">
      <c r="A25" s="237"/>
      <c r="B25" s="176">
        <v>630</v>
      </c>
      <c r="C25" s="176"/>
      <c r="D25" s="495" t="s">
        <v>55</v>
      </c>
      <c r="E25" s="55">
        <v>29276</v>
      </c>
      <c r="F25" s="55">
        <v>29276</v>
      </c>
      <c r="G25" s="357"/>
      <c r="H25" s="359"/>
      <c r="I25" s="359"/>
    </row>
    <row r="26" spans="1:9" ht="13.5" thickBot="1" x14ac:dyDescent="0.25">
      <c r="A26" s="250"/>
      <c r="B26" s="263">
        <v>640</v>
      </c>
      <c r="C26" s="263"/>
      <c r="D26" s="263" t="s">
        <v>66</v>
      </c>
      <c r="E26" s="264">
        <v>177</v>
      </c>
      <c r="F26" s="264">
        <v>177</v>
      </c>
      <c r="G26" s="360"/>
      <c r="H26" s="361"/>
      <c r="I26" s="361"/>
    </row>
    <row r="27" spans="1:9" ht="13.5" thickBot="1" x14ac:dyDescent="0.25">
      <c r="A27" s="23" t="s">
        <v>11</v>
      </c>
      <c r="B27" s="24"/>
      <c r="C27" s="24"/>
      <c r="D27" s="24"/>
      <c r="E27" s="60">
        <f>SUM(E23:E26)</f>
        <v>121140</v>
      </c>
      <c r="F27" s="61">
        <f>SUM(F23:F26)</f>
        <v>121140</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121140</v>
      </c>
      <c r="F30" s="58">
        <f>F29+F27</f>
        <v>121140</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266</v>
      </c>
      <c r="E32" s="55">
        <v>5619</v>
      </c>
      <c r="F32" s="385">
        <v>5619</v>
      </c>
      <c r="G32" s="372"/>
      <c r="H32" s="372"/>
      <c r="I32" s="372"/>
    </row>
    <row r="33" spans="1:9" ht="13.5" thickBot="1" x14ac:dyDescent="0.25">
      <c r="A33" s="33" t="s">
        <v>245</v>
      </c>
      <c r="B33" s="31"/>
      <c r="C33" s="31"/>
      <c r="D33" s="31"/>
      <c r="E33" s="356">
        <f>E32</f>
        <v>5619</v>
      </c>
      <c r="F33" s="356">
        <f>F32</f>
        <v>5619</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32.25" customHeight="1" x14ac:dyDescent="0.2">
      <c r="A38" s="1278" t="s">
        <v>355</v>
      </c>
      <c r="B38" s="1279"/>
      <c r="C38" s="1280"/>
      <c r="D38" s="613" t="s">
        <v>415</v>
      </c>
      <c r="E38" s="417">
        <v>90</v>
      </c>
      <c r="F38" s="353">
        <v>116</v>
      </c>
      <c r="G38" s="369"/>
      <c r="H38" s="370"/>
      <c r="I38" s="371"/>
    </row>
    <row r="39" spans="1:9" x14ac:dyDescent="0.2">
      <c r="A39" s="1290"/>
      <c r="B39" s="1291"/>
      <c r="C39" s="1292"/>
      <c r="D39" s="614" t="s">
        <v>655</v>
      </c>
      <c r="E39" s="417">
        <v>100</v>
      </c>
      <c r="F39" s="353">
        <v>90</v>
      </c>
      <c r="G39" s="373" t="s">
        <v>273</v>
      </c>
      <c r="H39" s="373"/>
      <c r="I39" s="357"/>
    </row>
    <row r="40" spans="1:9" x14ac:dyDescent="0.2">
      <c r="A40" s="1281"/>
      <c r="B40" s="1282"/>
      <c r="C40" s="1283"/>
      <c r="D40" s="615" t="s">
        <v>656</v>
      </c>
      <c r="E40" s="258" t="s">
        <v>416</v>
      </c>
      <c r="F40" s="353">
        <v>27</v>
      </c>
      <c r="G40" s="374"/>
      <c r="H40" s="374"/>
      <c r="I40" s="374"/>
    </row>
    <row r="41" spans="1:9" x14ac:dyDescent="0.2">
      <c r="A41" s="1180" t="s">
        <v>654</v>
      </c>
      <c r="B41" s="1180"/>
      <c r="C41" s="1180"/>
      <c r="D41" s="613" t="s">
        <v>786</v>
      </c>
      <c r="E41" s="434" t="s">
        <v>166</v>
      </c>
      <c r="F41" s="433">
        <v>0</v>
      </c>
      <c r="G41" s="374"/>
      <c r="H41" s="374"/>
      <c r="I41" s="374"/>
    </row>
    <row r="42" spans="1:9" x14ac:dyDescent="0.2">
      <c r="E42" s="368"/>
      <c r="F42" s="368"/>
      <c r="G42" s="11"/>
      <c r="H42" s="11"/>
      <c r="I42" s="11"/>
    </row>
    <row r="43" spans="1:9" ht="24.75" customHeight="1" thickBot="1" x14ac:dyDescent="0.25">
      <c r="A43" s="6" t="s">
        <v>16</v>
      </c>
      <c r="E43" s="6"/>
      <c r="G43" s="374"/>
      <c r="H43" s="374"/>
      <c r="I43" s="374"/>
    </row>
    <row r="44" spans="1:9" ht="159.75" customHeight="1" thickBot="1" x14ac:dyDescent="0.25">
      <c r="A44" s="376" t="s">
        <v>17</v>
      </c>
      <c r="B44" s="1114" t="s">
        <v>1229</v>
      </c>
      <c r="C44" s="850"/>
      <c r="D44" s="850"/>
      <c r="E44" s="850"/>
      <c r="F44" s="851"/>
    </row>
    <row r="45" spans="1:9" ht="13.5" thickBot="1" x14ac:dyDescent="0.25"/>
    <row r="46" spans="1:9" ht="24.75" thickBot="1" x14ac:dyDescent="0.25">
      <c r="A46" s="243" t="s">
        <v>253</v>
      </c>
      <c r="B46" s="1114"/>
      <c r="C46" s="850"/>
      <c r="D46" s="850"/>
      <c r="E46" s="850"/>
      <c r="F46" s="851"/>
    </row>
  </sheetData>
  <mergeCells count="20">
    <mergeCell ref="D3:F3"/>
    <mergeCell ref="D4:F4"/>
    <mergeCell ref="D5:F5"/>
    <mergeCell ref="D6:F6"/>
    <mergeCell ref="C8:F8"/>
    <mergeCell ref="C9:F9"/>
    <mergeCell ref="C10:F10"/>
    <mergeCell ref="C12:D12"/>
    <mergeCell ref="C13:D13"/>
    <mergeCell ref="C14:D14"/>
    <mergeCell ref="C15:D15"/>
    <mergeCell ref="C17:F17"/>
    <mergeCell ref="B46:F46"/>
    <mergeCell ref="B31:C31"/>
    <mergeCell ref="B32:C32"/>
    <mergeCell ref="A38:C40"/>
    <mergeCell ref="A41:C41"/>
    <mergeCell ref="C18:F18"/>
    <mergeCell ref="A37:C37"/>
    <mergeCell ref="B44:F44"/>
  </mergeCells>
  <pageMargins left="0.7" right="0.7" top="0.75" bottom="0.75" header="0.3" footer="0.3"/>
  <pageSetup paperSize="9" scale="81" fitToHeight="0"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H134"/>
  <sheetViews>
    <sheetView showGridLines="0" topLeftCell="A44" zoomScale="130" zoomScaleNormal="130" workbookViewId="0">
      <selection activeCell="B60" sqref="B60:F60"/>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642</v>
      </c>
      <c r="B5" s="3"/>
      <c r="C5" s="42" t="s">
        <v>504</v>
      </c>
      <c r="D5" s="36" t="s">
        <v>204</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51.05</v>
      </c>
      <c r="D12" s="828"/>
      <c r="E12" s="3"/>
      <c r="F12" s="3"/>
    </row>
    <row r="13" spans="1:8" ht="13.5" thickBot="1" x14ac:dyDescent="0.25">
      <c r="A13" s="15" t="s">
        <v>20</v>
      </c>
      <c r="B13" s="3"/>
      <c r="C13" s="827">
        <v>51.05</v>
      </c>
      <c r="D13" s="828"/>
      <c r="E13" s="3"/>
      <c r="F13" s="3"/>
    </row>
    <row r="14" spans="1:8" ht="13.5" thickBot="1" x14ac:dyDescent="0.25">
      <c r="A14" s="16" t="s">
        <v>1</v>
      </c>
      <c r="B14" s="3"/>
      <c r="C14" s="827">
        <v>42.515000000000001</v>
      </c>
      <c r="D14" s="828"/>
      <c r="E14" s="3"/>
      <c r="F14" s="3"/>
    </row>
    <row r="15" spans="1:8" ht="3" customHeight="1" thickBot="1" x14ac:dyDescent="0.25">
      <c r="A15" s="10"/>
      <c r="B15" s="3"/>
      <c r="C15" s="12"/>
      <c r="D15" s="12"/>
      <c r="E15" s="11"/>
      <c r="F15" s="11"/>
    </row>
    <row r="16" spans="1:8" ht="13.5" thickBot="1" x14ac:dyDescent="0.25">
      <c r="A16" s="15" t="s">
        <v>18</v>
      </c>
      <c r="B16" s="11"/>
      <c r="C16" s="829" t="s">
        <v>1122</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630</v>
      </c>
      <c r="C22" s="32"/>
      <c r="D22" s="22" t="s">
        <v>55</v>
      </c>
      <c r="E22" s="55">
        <v>5000</v>
      </c>
      <c r="F22" s="55">
        <v>0</v>
      </c>
    </row>
    <row r="23" spans="1:8" ht="13.5" thickBot="1" x14ac:dyDescent="0.25">
      <c r="A23" s="23" t="s">
        <v>11</v>
      </c>
      <c r="B23" s="24"/>
      <c r="C23" s="24"/>
      <c r="D23" s="24"/>
      <c r="E23" s="61">
        <f>SUM(E22:E22)</f>
        <v>5000</v>
      </c>
      <c r="F23" s="61">
        <f>SUM(F22:F22)</f>
        <v>0</v>
      </c>
    </row>
    <row r="24" spans="1:8" x14ac:dyDescent="0.2">
      <c r="A24" s="249"/>
      <c r="B24" s="239">
        <v>711</v>
      </c>
      <c r="C24" s="239"/>
      <c r="D24" s="239" t="s">
        <v>878</v>
      </c>
      <c r="E24" s="254">
        <v>0</v>
      </c>
      <c r="F24" s="254">
        <v>0</v>
      </c>
    </row>
    <row r="25" spans="1:8" x14ac:dyDescent="0.2">
      <c r="A25" s="30"/>
      <c r="B25" s="22">
        <v>716</v>
      </c>
      <c r="C25" s="22"/>
      <c r="D25" s="22" t="s">
        <v>239</v>
      </c>
      <c r="E25" s="55">
        <v>2000</v>
      </c>
      <c r="F25" s="55">
        <v>815</v>
      </c>
    </row>
    <row r="26" spans="1:8" ht="13.5" thickBot="1" x14ac:dyDescent="0.25">
      <c r="A26" s="250"/>
      <c r="B26" s="237">
        <v>717</v>
      </c>
      <c r="C26" s="237"/>
      <c r="D26" s="237" t="s">
        <v>851</v>
      </c>
      <c r="E26" s="236">
        <v>44050</v>
      </c>
      <c r="F26" s="236">
        <v>41700</v>
      </c>
    </row>
    <row r="27" spans="1:8" ht="13.5" thickBot="1" x14ac:dyDescent="0.25">
      <c r="A27" s="23" t="s">
        <v>12</v>
      </c>
      <c r="B27" s="251"/>
      <c r="C27" s="24"/>
      <c r="D27" s="24"/>
      <c r="E27" s="60">
        <f>SUM(E24:E26)</f>
        <v>46050</v>
      </c>
      <c r="F27" s="60">
        <f>SUM(F24:F26)</f>
        <v>42515</v>
      </c>
    </row>
    <row r="28" spans="1:8" ht="13.5" thickBot="1" x14ac:dyDescent="0.25">
      <c r="A28" s="26" t="s">
        <v>13</v>
      </c>
      <c r="B28" s="24"/>
      <c r="C28" s="24"/>
      <c r="D28" s="24"/>
      <c r="E28" s="58">
        <f>E27+E23</f>
        <v>51050</v>
      </c>
      <c r="F28" s="58">
        <f>F27+F23</f>
        <v>42515</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43" t="s">
        <v>22</v>
      </c>
      <c r="B33" s="843"/>
      <c r="C33" s="843"/>
      <c r="D33" s="174" t="s">
        <v>15</v>
      </c>
      <c r="E33" s="175" t="s">
        <v>900</v>
      </c>
      <c r="F33" s="29" t="s">
        <v>1008</v>
      </c>
    </row>
    <row r="34" spans="1:8" ht="41.25" customHeight="1" x14ac:dyDescent="0.2">
      <c r="A34" s="907" t="s">
        <v>207</v>
      </c>
      <c r="B34" s="908"/>
      <c r="C34" s="909"/>
      <c r="D34" s="45" t="s">
        <v>208</v>
      </c>
      <c r="E34" s="390" t="s">
        <v>211</v>
      </c>
      <c r="F34" s="390" t="s">
        <v>1123</v>
      </c>
    </row>
    <row r="35" spans="1:8" ht="39.75" customHeight="1" x14ac:dyDescent="0.2">
      <c r="A35" s="920"/>
      <c r="B35" s="921"/>
      <c r="C35" s="922"/>
      <c r="D35" s="45" t="s">
        <v>209</v>
      </c>
      <c r="E35" s="390" t="s">
        <v>166</v>
      </c>
      <c r="F35" s="390" t="s">
        <v>590</v>
      </c>
    </row>
    <row r="36" spans="1:8" ht="33.75" customHeight="1" x14ac:dyDescent="0.2">
      <c r="A36" s="910"/>
      <c r="B36" s="911"/>
      <c r="C36" s="912"/>
      <c r="D36" s="206" t="s">
        <v>210</v>
      </c>
      <c r="E36" s="390" t="s">
        <v>167</v>
      </c>
      <c r="F36" s="390" t="s">
        <v>1124</v>
      </c>
    </row>
    <row r="37" spans="1:8" ht="45" x14ac:dyDescent="0.2">
      <c r="A37" s="913" t="s">
        <v>212</v>
      </c>
      <c r="B37" s="914"/>
      <c r="C37" s="915"/>
      <c r="D37" s="45" t="s">
        <v>213</v>
      </c>
      <c r="E37" s="390" t="s">
        <v>880</v>
      </c>
      <c r="F37" s="391" t="s">
        <v>1125</v>
      </c>
    </row>
    <row r="38" spans="1:8" ht="45.75" customHeight="1" x14ac:dyDescent="0.2">
      <c r="A38" s="837" t="s">
        <v>214</v>
      </c>
      <c r="B38" s="838"/>
      <c r="C38" s="839"/>
      <c r="D38" s="45" t="s">
        <v>215</v>
      </c>
      <c r="E38" s="392" t="s">
        <v>756</v>
      </c>
      <c r="F38" s="375" t="s">
        <v>1126</v>
      </c>
    </row>
    <row r="39" spans="1:8" ht="56.25" x14ac:dyDescent="0.2">
      <c r="A39" s="837" t="s">
        <v>214</v>
      </c>
      <c r="B39" s="838"/>
      <c r="C39" s="839"/>
      <c r="D39" s="45" t="s">
        <v>471</v>
      </c>
      <c r="E39" s="392" t="s">
        <v>756</v>
      </c>
      <c r="F39" s="375" t="s">
        <v>904</v>
      </c>
    </row>
    <row r="40" spans="1:8" ht="69" customHeight="1" x14ac:dyDescent="0.2">
      <c r="A40" s="916" t="s">
        <v>506</v>
      </c>
      <c r="B40" s="916"/>
      <c r="C40" s="916"/>
      <c r="D40" s="45" t="s">
        <v>879</v>
      </c>
      <c r="E40" s="390" t="s">
        <v>505</v>
      </c>
      <c r="F40" s="390" t="s">
        <v>1127</v>
      </c>
    </row>
    <row r="41" spans="1:8" ht="171.75" customHeight="1" x14ac:dyDescent="0.2">
      <c r="A41" s="907" t="s">
        <v>216</v>
      </c>
      <c r="B41" s="908"/>
      <c r="C41" s="909"/>
      <c r="D41" s="45" t="s">
        <v>217</v>
      </c>
      <c r="E41" s="391">
        <v>0.95</v>
      </c>
      <c r="F41" s="393">
        <v>0.97650000000000003</v>
      </c>
    </row>
    <row r="42" spans="1:8" ht="58.5" customHeight="1" x14ac:dyDescent="0.2">
      <c r="A42" s="910"/>
      <c r="B42" s="911"/>
      <c r="C42" s="912"/>
      <c r="D42" s="45" t="s">
        <v>218</v>
      </c>
      <c r="E42" s="390" t="s">
        <v>507</v>
      </c>
      <c r="F42" s="390" t="s">
        <v>905</v>
      </c>
    </row>
    <row r="43" spans="1:8" ht="16.5" customHeight="1" x14ac:dyDescent="0.2">
      <c r="A43" s="6" t="s">
        <v>16</v>
      </c>
      <c r="E43" s="20"/>
      <c r="F43" s="20"/>
    </row>
    <row r="44" spans="1:8" ht="114.75" customHeight="1" x14ac:dyDescent="0.2">
      <c r="A44" s="872" t="s">
        <v>17</v>
      </c>
      <c r="B44" s="923" t="s">
        <v>1191</v>
      </c>
      <c r="C44" s="923"/>
      <c r="D44" s="923"/>
      <c r="E44" s="923"/>
      <c r="F44" s="923"/>
      <c r="G44" s="19"/>
      <c r="H44" s="19"/>
    </row>
    <row r="45" spans="1:8" ht="78.75" customHeight="1" x14ac:dyDescent="0.2">
      <c r="A45" s="873"/>
      <c r="B45" s="917" t="s">
        <v>1128</v>
      </c>
      <c r="C45" s="902"/>
      <c r="D45" s="902"/>
      <c r="E45" s="902"/>
      <c r="F45" s="903"/>
    </row>
    <row r="46" spans="1:8" ht="15.75" customHeight="1" x14ac:dyDescent="0.2">
      <c r="A46" s="873"/>
      <c r="B46" s="901" t="s">
        <v>881</v>
      </c>
      <c r="C46" s="902"/>
      <c r="D46" s="902"/>
      <c r="E46" s="902"/>
      <c r="F46" s="903"/>
    </row>
    <row r="47" spans="1:8" ht="15" customHeight="1" x14ac:dyDescent="0.2">
      <c r="A47" s="873"/>
      <c r="B47" s="904" t="s">
        <v>906</v>
      </c>
      <c r="C47" s="905"/>
      <c r="D47" s="905"/>
      <c r="E47" s="905"/>
      <c r="F47" s="906"/>
    </row>
    <row r="48" spans="1:8" ht="17.25" customHeight="1" x14ac:dyDescent="0.2">
      <c r="A48" s="873"/>
      <c r="B48" s="886" t="s">
        <v>907</v>
      </c>
      <c r="C48" s="887"/>
      <c r="D48" s="887"/>
      <c r="E48" s="887"/>
      <c r="F48" s="888"/>
    </row>
    <row r="49" spans="1:6" ht="18" customHeight="1" x14ac:dyDescent="0.2">
      <c r="A49" s="873"/>
      <c r="B49" s="886" t="s">
        <v>908</v>
      </c>
      <c r="C49" s="887"/>
      <c r="D49" s="887"/>
      <c r="E49" s="887"/>
      <c r="F49" s="888"/>
    </row>
    <row r="50" spans="1:6" ht="15" customHeight="1" x14ac:dyDescent="0.2">
      <c r="A50" s="873"/>
      <c r="B50" s="886" t="s">
        <v>909</v>
      </c>
      <c r="C50" s="887"/>
      <c r="D50" s="887"/>
      <c r="E50" s="887"/>
      <c r="F50" s="888"/>
    </row>
    <row r="51" spans="1:6" ht="15" customHeight="1" x14ac:dyDescent="0.2">
      <c r="A51" s="873"/>
      <c r="B51" s="886" t="s">
        <v>910</v>
      </c>
      <c r="C51" s="887"/>
      <c r="D51" s="887"/>
      <c r="E51" s="887"/>
      <c r="F51" s="888"/>
    </row>
    <row r="52" spans="1:6" ht="28.5" customHeight="1" x14ac:dyDescent="0.2">
      <c r="A52" s="873"/>
      <c r="B52" s="886" t="s">
        <v>911</v>
      </c>
      <c r="C52" s="887"/>
      <c r="D52" s="887"/>
      <c r="E52" s="887"/>
      <c r="F52" s="888"/>
    </row>
    <row r="53" spans="1:6" ht="18" customHeight="1" x14ac:dyDescent="0.2">
      <c r="A53" s="873"/>
      <c r="B53" s="886" t="s">
        <v>912</v>
      </c>
      <c r="C53" s="887"/>
      <c r="D53" s="887"/>
      <c r="E53" s="887"/>
      <c r="F53" s="888"/>
    </row>
    <row r="54" spans="1:6" ht="20.25" customHeight="1" x14ac:dyDescent="0.2">
      <c r="A54" s="873"/>
      <c r="B54" s="886" t="s">
        <v>913</v>
      </c>
      <c r="C54" s="887"/>
      <c r="D54" s="887"/>
      <c r="E54" s="887"/>
      <c r="F54" s="888"/>
    </row>
    <row r="55" spans="1:6" ht="28.5" customHeight="1" x14ac:dyDescent="0.2">
      <c r="A55" s="873"/>
      <c r="B55" s="886" t="s">
        <v>914</v>
      </c>
      <c r="C55" s="887"/>
      <c r="D55" s="887"/>
      <c r="E55" s="887"/>
      <c r="F55" s="888"/>
    </row>
    <row r="56" spans="1:6" ht="13.5" customHeight="1" x14ac:dyDescent="0.2">
      <c r="A56" s="873"/>
      <c r="B56" s="886" t="s">
        <v>1129</v>
      </c>
      <c r="C56" s="887"/>
      <c r="D56" s="887"/>
      <c r="E56" s="887"/>
      <c r="F56" s="888"/>
    </row>
    <row r="57" spans="1:6" ht="26.25" customHeight="1" x14ac:dyDescent="0.2">
      <c r="A57" s="873"/>
      <c r="B57" s="886" t="s">
        <v>1130</v>
      </c>
      <c r="C57" s="887"/>
      <c r="D57" s="887"/>
      <c r="E57" s="887"/>
      <c r="F57" s="888"/>
    </row>
    <row r="58" spans="1:6" ht="16.5" customHeight="1" x14ac:dyDescent="0.2">
      <c r="A58" s="873"/>
      <c r="B58" s="886" t="s">
        <v>1131</v>
      </c>
      <c r="C58" s="887"/>
      <c r="D58" s="887"/>
      <c r="E58" s="887"/>
      <c r="F58" s="888"/>
    </row>
    <row r="59" spans="1:6" ht="43.5" customHeight="1" x14ac:dyDescent="0.2">
      <c r="A59" s="873"/>
      <c r="B59" s="901" t="s">
        <v>1192</v>
      </c>
      <c r="C59" s="924"/>
      <c r="D59" s="924"/>
      <c r="E59" s="924"/>
      <c r="F59" s="925"/>
    </row>
    <row r="60" spans="1:6" ht="15.75" customHeight="1" x14ac:dyDescent="0.2">
      <c r="A60" s="873"/>
      <c r="B60" s="904" t="s">
        <v>1132</v>
      </c>
      <c r="C60" s="905"/>
      <c r="D60" s="905"/>
      <c r="E60" s="905"/>
      <c r="F60" s="906"/>
    </row>
    <row r="61" spans="1:6" ht="17.25" customHeight="1" x14ac:dyDescent="0.2">
      <c r="A61" s="873"/>
      <c r="B61" s="886" t="s">
        <v>1133</v>
      </c>
      <c r="C61" s="887"/>
      <c r="D61" s="887"/>
      <c r="E61" s="887"/>
      <c r="F61" s="888"/>
    </row>
    <row r="62" spans="1:6" ht="16.5" customHeight="1" x14ac:dyDescent="0.2">
      <c r="A62" s="873"/>
      <c r="B62" s="886" t="s">
        <v>1134</v>
      </c>
      <c r="C62" s="887"/>
      <c r="D62" s="887"/>
      <c r="E62" s="887"/>
      <c r="F62" s="888"/>
    </row>
    <row r="63" spans="1:6" ht="23.25" customHeight="1" x14ac:dyDescent="0.2">
      <c r="A63" s="873"/>
      <c r="B63" s="886" t="s">
        <v>1135</v>
      </c>
      <c r="C63" s="887"/>
      <c r="D63" s="887"/>
      <c r="E63" s="887"/>
      <c r="F63" s="888"/>
    </row>
    <row r="64" spans="1:6" ht="23.25" customHeight="1" x14ac:dyDescent="0.2">
      <c r="A64" s="873"/>
      <c r="B64" s="886" t="s">
        <v>1136</v>
      </c>
      <c r="C64" s="887"/>
      <c r="D64" s="887"/>
      <c r="E64" s="887"/>
      <c r="F64" s="888"/>
    </row>
    <row r="65" spans="1:6" ht="14.25" customHeight="1" x14ac:dyDescent="0.2">
      <c r="A65" s="873"/>
      <c r="B65" s="886" t="s">
        <v>1137</v>
      </c>
      <c r="C65" s="887"/>
      <c r="D65" s="887"/>
      <c r="E65" s="887"/>
      <c r="F65" s="888"/>
    </row>
    <row r="66" spans="1:6" ht="15" customHeight="1" x14ac:dyDescent="0.2">
      <c r="A66" s="873"/>
      <c r="B66" s="886" t="s">
        <v>1138</v>
      </c>
      <c r="C66" s="887"/>
      <c r="D66" s="887"/>
      <c r="E66" s="887"/>
      <c r="F66" s="888"/>
    </row>
    <row r="67" spans="1:6" ht="13.5" customHeight="1" x14ac:dyDescent="0.2">
      <c r="A67" s="873"/>
      <c r="B67" s="886" t="s">
        <v>1139</v>
      </c>
      <c r="C67" s="887"/>
      <c r="D67" s="887"/>
      <c r="E67" s="887"/>
      <c r="F67" s="888"/>
    </row>
    <row r="68" spans="1:6" ht="13.5" customHeight="1" x14ac:dyDescent="0.2">
      <c r="A68" s="873"/>
      <c r="B68" s="886" t="s">
        <v>1140</v>
      </c>
      <c r="C68" s="887"/>
      <c r="D68" s="887"/>
      <c r="E68" s="887"/>
      <c r="F68" s="888"/>
    </row>
    <row r="69" spans="1:6" ht="13.5" customHeight="1" x14ac:dyDescent="0.2">
      <c r="A69" s="873"/>
      <c r="B69" s="886" t="s">
        <v>1141</v>
      </c>
      <c r="C69" s="887"/>
      <c r="D69" s="887"/>
      <c r="E69" s="887"/>
      <c r="F69" s="888"/>
    </row>
    <row r="70" spans="1:6" ht="13.5" customHeight="1" x14ac:dyDescent="0.2">
      <c r="A70" s="873"/>
      <c r="B70" s="886" t="s">
        <v>1142</v>
      </c>
      <c r="C70" s="887"/>
      <c r="D70" s="887"/>
      <c r="E70" s="887"/>
      <c r="F70" s="888"/>
    </row>
    <row r="71" spans="1:6" ht="13.5" customHeight="1" x14ac:dyDescent="0.2">
      <c r="A71" s="873"/>
      <c r="B71" s="886" t="s">
        <v>1143</v>
      </c>
      <c r="C71" s="887"/>
      <c r="D71" s="887"/>
      <c r="E71" s="887"/>
      <c r="F71" s="888"/>
    </row>
    <row r="72" spans="1:6" ht="13.5" customHeight="1" x14ac:dyDescent="0.2">
      <c r="A72" s="873"/>
      <c r="B72" s="886" t="s">
        <v>1144</v>
      </c>
      <c r="C72" s="887"/>
      <c r="D72" s="887"/>
      <c r="E72" s="887"/>
      <c r="F72" s="888"/>
    </row>
    <row r="73" spans="1:6" ht="13.5" customHeight="1" x14ac:dyDescent="0.2">
      <c r="A73" s="873"/>
      <c r="B73" s="886" t="s">
        <v>1145</v>
      </c>
      <c r="C73" s="887"/>
      <c r="D73" s="887"/>
      <c r="E73" s="887"/>
      <c r="F73" s="888"/>
    </row>
    <row r="74" spans="1:6" ht="13.5" customHeight="1" x14ac:dyDescent="0.2">
      <c r="A74" s="873"/>
      <c r="B74" s="886" t="s">
        <v>1146</v>
      </c>
      <c r="C74" s="887"/>
      <c r="D74" s="887"/>
      <c r="E74" s="887"/>
      <c r="F74" s="888"/>
    </row>
    <row r="75" spans="1:6" ht="13.5" customHeight="1" x14ac:dyDescent="0.2">
      <c r="A75" s="873"/>
      <c r="B75" s="886" t="s">
        <v>1147</v>
      </c>
      <c r="C75" s="887"/>
      <c r="D75" s="887"/>
      <c r="E75" s="887"/>
      <c r="F75" s="888"/>
    </row>
    <row r="76" spans="1:6" ht="13.5" customHeight="1" x14ac:dyDescent="0.2">
      <c r="A76" s="873"/>
      <c r="B76" s="886" t="s">
        <v>1148</v>
      </c>
      <c r="C76" s="887"/>
      <c r="D76" s="887"/>
      <c r="E76" s="887"/>
      <c r="F76" s="888"/>
    </row>
    <row r="77" spans="1:6" ht="13.5" customHeight="1" x14ac:dyDescent="0.2">
      <c r="A77" s="873"/>
      <c r="B77" s="886" t="s">
        <v>1149</v>
      </c>
      <c r="C77" s="887"/>
      <c r="D77" s="887"/>
      <c r="E77" s="887"/>
      <c r="F77" s="888"/>
    </row>
    <row r="78" spans="1:6" ht="13.5" customHeight="1" x14ac:dyDescent="0.2">
      <c r="A78" s="873"/>
      <c r="B78" s="886" t="s">
        <v>1150</v>
      </c>
      <c r="C78" s="887"/>
      <c r="D78" s="887"/>
      <c r="E78" s="887"/>
      <c r="F78" s="888"/>
    </row>
    <row r="79" spans="1:6" ht="13.5" customHeight="1" x14ac:dyDescent="0.2">
      <c r="A79" s="873"/>
      <c r="B79" s="886" t="s">
        <v>1151</v>
      </c>
      <c r="C79" s="887"/>
      <c r="D79" s="887"/>
      <c r="E79" s="887"/>
      <c r="F79" s="888"/>
    </row>
    <row r="80" spans="1:6" ht="13.5" customHeight="1" x14ac:dyDescent="0.2">
      <c r="A80" s="873"/>
      <c r="B80" s="886" t="s">
        <v>1152</v>
      </c>
      <c r="C80" s="887"/>
      <c r="D80" s="887"/>
      <c r="E80" s="887"/>
      <c r="F80" s="888"/>
    </row>
    <row r="81" spans="1:6" ht="13.5" customHeight="1" x14ac:dyDescent="0.2">
      <c r="A81" s="873"/>
      <c r="B81" s="886" t="s">
        <v>1153</v>
      </c>
      <c r="C81" s="887"/>
      <c r="D81" s="887"/>
      <c r="E81" s="887"/>
      <c r="F81" s="888"/>
    </row>
    <row r="82" spans="1:6" ht="13.5" customHeight="1" x14ac:dyDescent="0.2">
      <c r="A82" s="873"/>
      <c r="B82" s="886" t="s">
        <v>1154</v>
      </c>
      <c r="C82" s="887"/>
      <c r="D82" s="887"/>
      <c r="E82" s="887"/>
      <c r="F82" s="888"/>
    </row>
    <row r="83" spans="1:6" ht="13.5" customHeight="1" x14ac:dyDescent="0.2">
      <c r="A83" s="873"/>
      <c r="B83" s="886" t="s">
        <v>1155</v>
      </c>
      <c r="C83" s="887"/>
      <c r="D83" s="887"/>
      <c r="E83" s="887"/>
      <c r="F83" s="888"/>
    </row>
    <row r="84" spans="1:6" ht="13.5" customHeight="1" x14ac:dyDescent="0.2">
      <c r="A84" s="873"/>
      <c r="B84" s="886" t="s">
        <v>1156</v>
      </c>
      <c r="C84" s="887"/>
      <c r="D84" s="887"/>
      <c r="E84" s="887"/>
      <c r="F84" s="888"/>
    </row>
    <row r="85" spans="1:6" ht="13.5" customHeight="1" x14ac:dyDescent="0.2">
      <c r="A85" s="873"/>
      <c r="B85" s="800"/>
      <c r="C85" s="804"/>
      <c r="D85" s="804"/>
      <c r="E85" s="804"/>
      <c r="F85" s="805"/>
    </row>
    <row r="86" spans="1:6" ht="43.5" customHeight="1" x14ac:dyDescent="0.2">
      <c r="A86" s="873"/>
      <c r="B86" s="917" t="s">
        <v>1157</v>
      </c>
      <c r="C86" s="918"/>
      <c r="D86" s="918"/>
      <c r="E86" s="918"/>
      <c r="F86" s="919"/>
    </row>
    <row r="87" spans="1:6" ht="12.75" customHeight="1" x14ac:dyDescent="0.2">
      <c r="A87" s="873"/>
      <c r="B87" s="886" t="s">
        <v>1158</v>
      </c>
      <c r="C87" s="887"/>
      <c r="D87" s="887"/>
      <c r="E87" s="887"/>
      <c r="F87" s="888"/>
    </row>
    <row r="88" spans="1:6" ht="12.75" customHeight="1" x14ac:dyDescent="0.2">
      <c r="A88" s="873"/>
      <c r="B88" s="886" t="s">
        <v>1159</v>
      </c>
      <c r="C88" s="887"/>
      <c r="D88" s="887"/>
      <c r="E88" s="887"/>
      <c r="F88" s="888"/>
    </row>
    <row r="89" spans="1:6" ht="12.75" customHeight="1" x14ac:dyDescent="0.2">
      <c r="A89" s="873"/>
      <c r="B89" s="886" t="s">
        <v>1160</v>
      </c>
      <c r="C89" s="887"/>
      <c r="D89" s="887"/>
      <c r="E89" s="887"/>
      <c r="F89" s="888"/>
    </row>
    <row r="90" spans="1:6" ht="12.75" customHeight="1" x14ac:dyDescent="0.2">
      <c r="A90" s="873"/>
      <c r="B90" s="886" t="s">
        <v>1161</v>
      </c>
      <c r="C90" s="887"/>
      <c r="D90" s="887"/>
      <c r="E90" s="887"/>
      <c r="F90" s="888"/>
    </row>
    <row r="91" spans="1:6" ht="12.75" customHeight="1" x14ac:dyDescent="0.2">
      <c r="A91" s="873"/>
      <c r="B91" s="886" t="s">
        <v>1162</v>
      </c>
      <c r="C91" s="887"/>
      <c r="D91" s="887"/>
      <c r="E91" s="887"/>
      <c r="F91" s="888"/>
    </row>
    <row r="92" spans="1:6" ht="12.75" customHeight="1" x14ac:dyDescent="0.2">
      <c r="A92" s="873"/>
      <c r="B92" s="886" t="s">
        <v>1163</v>
      </c>
      <c r="C92" s="887"/>
      <c r="D92" s="887"/>
      <c r="E92" s="887"/>
      <c r="F92" s="888"/>
    </row>
    <row r="93" spans="1:6" ht="12.75" customHeight="1" x14ac:dyDescent="0.2">
      <c r="A93" s="873"/>
      <c r="B93" s="886" t="s">
        <v>1164</v>
      </c>
      <c r="C93" s="887"/>
      <c r="D93" s="887"/>
      <c r="E93" s="887"/>
      <c r="F93" s="888"/>
    </row>
    <row r="94" spans="1:6" ht="12.75" customHeight="1" x14ac:dyDescent="0.2">
      <c r="A94" s="873"/>
      <c r="B94" s="886" t="s">
        <v>1165</v>
      </c>
      <c r="C94" s="887"/>
      <c r="D94" s="887"/>
      <c r="E94" s="887"/>
      <c r="F94" s="888"/>
    </row>
    <row r="95" spans="1:6" ht="12.75" customHeight="1" x14ac:dyDescent="0.2">
      <c r="A95" s="873"/>
      <c r="B95" s="926" t="s">
        <v>1166</v>
      </c>
      <c r="C95" s="878"/>
      <c r="D95" s="878"/>
      <c r="E95" s="878"/>
      <c r="F95" s="879"/>
    </row>
    <row r="96" spans="1:6" ht="21" customHeight="1" x14ac:dyDescent="0.2">
      <c r="A96" s="874"/>
      <c r="B96" s="892" t="s">
        <v>1167</v>
      </c>
      <c r="C96" s="893"/>
      <c r="D96" s="893"/>
      <c r="E96" s="893"/>
      <c r="F96" s="894"/>
    </row>
    <row r="97" spans="1:6" ht="12.75" customHeight="1" x14ac:dyDescent="0.2">
      <c r="A97" s="874"/>
      <c r="B97" s="895" t="s">
        <v>1168</v>
      </c>
      <c r="C97" s="896"/>
      <c r="D97" s="896"/>
      <c r="E97" s="896"/>
      <c r="F97" s="897"/>
    </row>
    <row r="98" spans="1:6" ht="12.75" customHeight="1" x14ac:dyDescent="0.2">
      <c r="A98" s="874"/>
      <c r="B98" s="898" t="s">
        <v>1169</v>
      </c>
      <c r="C98" s="899"/>
      <c r="D98" s="899"/>
      <c r="E98" s="899"/>
      <c r="F98" s="900"/>
    </row>
    <row r="99" spans="1:6" ht="16.5" customHeight="1" x14ac:dyDescent="0.2">
      <c r="A99" s="874"/>
      <c r="B99" s="904" t="s">
        <v>1170</v>
      </c>
      <c r="C99" s="905"/>
      <c r="D99" s="905"/>
      <c r="E99" s="905"/>
      <c r="F99" s="906"/>
    </row>
    <row r="100" spans="1:6" ht="15.75" customHeight="1" x14ac:dyDescent="0.2">
      <c r="A100" s="874"/>
      <c r="B100" s="886" t="s">
        <v>1171</v>
      </c>
      <c r="C100" s="887"/>
      <c r="D100" s="887"/>
      <c r="E100" s="887"/>
      <c r="F100" s="888"/>
    </row>
    <row r="101" spans="1:6" ht="17.25" customHeight="1" x14ac:dyDescent="0.2">
      <c r="A101" s="874"/>
      <c r="B101" s="886" t="s">
        <v>1172</v>
      </c>
      <c r="C101" s="887"/>
      <c r="D101" s="887"/>
      <c r="E101" s="887"/>
      <c r="F101" s="888"/>
    </row>
    <row r="102" spans="1:6" ht="17.25" customHeight="1" x14ac:dyDescent="0.2">
      <c r="A102" s="874"/>
      <c r="B102" s="886" t="s">
        <v>1173</v>
      </c>
      <c r="C102" s="887"/>
      <c r="D102" s="887"/>
      <c r="E102" s="887"/>
      <c r="F102" s="888"/>
    </row>
    <row r="103" spans="1:6" ht="16.5" customHeight="1" x14ac:dyDescent="0.2">
      <c r="A103" s="874"/>
      <c r="B103" s="886" t="s">
        <v>1174</v>
      </c>
      <c r="C103" s="887"/>
      <c r="D103" s="887"/>
      <c r="E103" s="887"/>
      <c r="F103" s="888"/>
    </row>
    <row r="104" spans="1:6" ht="16.5" customHeight="1" x14ac:dyDescent="0.2">
      <c r="A104" s="874"/>
      <c r="B104" s="886" t="s">
        <v>1175</v>
      </c>
      <c r="C104" s="887"/>
      <c r="D104" s="887"/>
      <c r="E104" s="887"/>
      <c r="F104" s="888"/>
    </row>
    <row r="105" spans="1:6" ht="16.5" customHeight="1" x14ac:dyDescent="0.2">
      <c r="A105" s="874"/>
      <c r="B105" s="886" t="s">
        <v>1176</v>
      </c>
      <c r="C105" s="887"/>
      <c r="D105" s="887"/>
      <c r="E105" s="887"/>
      <c r="F105" s="888"/>
    </row>
    <row r="106" spans="1:6" ht="16.5" customHeight="1" x14ac:dyDescent="0.2">
      <c r="A106" s="874"/>
      <c r="B106" s="886" t="s">
        <v>1177</v>
      </c>
      <c r="C106" s="887"/>
      <c r="D106" s="887"/>
      <c r="E106" s="887"/>
      <c r="F106" s="888"/>
    </row>
    <row r="107" spans="1:6" ht="25.5" customHeight="1" x14ac:dyDescent="0.2">
      <c r="A107" s="874"/>
      <c r="B107" s="886" t="s">
        <v>1178</v>
      </c>
      <c r="C107" s="887"/>
      <c r="D107" s="887"/>
      <c r="E107" s="887"/>
      <c r="F107" s="888"/>
    </row>
    <row r="108" spans="1:6" ht="16.5" customHeight="1" x14ac:dyDescent="0.2">
      <c r="A108" s="874"/>
      <c r="B108" s="886" t="s">
        <v>1179</v>
      </c>
      <c r="C108" s="887"/>
      <c r="D108" s="887"/>
      <c r="E108" s="887"/>
      <c r="F108" s="888"/>
    </row>
    <row r="109" spans="1:6" ht="16.5" customHeight="1" x14ac:dyDescent="0.2">
      <c r="A109" s="874"/>
      <c r="B109" s="886" t="s">
        <v>1180</v>
      </c>
      <c r="C109" s="887"/>
      <c r="D109" s="887"/>
      <c r="E109" s="887"/>
      <c r="F109" s="888"/>
    </row>
    <row r="110" spans="1:6" ht="16.5" customHeight="1" x14ac:dyDescent="0.2">
      <c r="A110" s="874"/>
      <c r="B110" s="886" t="s">
        <v>1181</v>
      </c>
      <c r="C110" s="887"/>
      <c r="D110" s="887"/>
      <c r="E110" s="887"/>
      <c r="F110" s="888"/>
    </row>
    <row r="111" spans="1:6" ht="16.5" customHeight="1" x14ac:dyDescent="0.2">
      <c r="A111" s="874"/>
      <c r="B111" s="886" t="s">
        <v>1182</v>
      </c>
      <c r="C111" s="887"/>
      <c r="D111" s="887"/>
      <c r="E111" s="887"/>
      <c r="F111" s="888"/>
    </row>
    <row r="112" spans="1:6" ht="12" customHeight="1" x14ac:dyDescent="0.2">
      <c r="A112" s="874"/>
      <c r="B112" s="886" t="s">
        <v>1183</v>
      </c>
      <c r="C112" s="887"/>
      <c r="D112" s="887"/>
      <c r="E112" s="887"/>
      <c r="F112" s="888"/>
    </row>
    <row r="113" spans="1:6" ht="13.5" customHeight="1" x14ac:dyDescent="0.2">
      <c r="A113" s="874"/>
      <c r="B113" s="886" t="s">
        <v>1184</v>
      </c>
      <c r="C113" s="887"/>
      <c r="D113" s="887"/>
      <c r="E113" s="887"/>
      <c r="F113" s="888"/>
    </row>
    <row r="114" spans="1:6" ht="12" customHeight="1" x14ac:dyDescent="0.2">
      <c r="A114" s="874"/>
      <c r="B114" s="886" t="s">
        <v>1185</v>
      </c>
      <c r="C114" s="887"/>
      <c r="D114" s="887"/>
      <c r="E114" s="887"/>
      <c r="F114" s="888"/>
    </row>
    <row r="115" spans="1:6" ht="18" customHeight="1" x14ac:dyDescent="0.2">
      <c r="A115" s="874"/>
      <c r="B115" s="886" t="s">
        <v>1186</v>
      </c>
      <c r="C115" s="887"/>
      <c r="D115" s="887"/>
      <c r="E115" s="887"/>
      <c r="F115" s="888"/>
    </row>
    <row r="116" spans="1:6" x14ac:dyDescent="0.2">
      <c r="A116" s="873"/>
      <c r="B116" s="889" t="s">
        <v>882</v>
      </c>
      <c r="C116" s="890"/>
      <c r="D116" s="890"/>
      <c r="E116" s="890"/>
      <c r="F116" s="891"/>
    </row>
    <row r="117" spans="1:6" x14ac:dyDescent="0.2">
      <c r="A117" s="873"/>
      <c r="B117" s="886" t="s">
        <v>915</v>
      </c>
      <c r="C117" s="887"/>
      <c r="D117" s="887"/>
      <c r="E117" s="887"/>
      <c r="F117" s="888"/>
    </row>
    <row r="118" spans="1:6" x14ac:dyDescent="0.2">
      <c r="A118" s="873"/>
      <c r="B118" s="886" t="s">
        <v>916</v>
      </c>
      <c r="C118" s="887"/>
      <c r="D118" s="887"/>
      <c r="E118" s="887"/>
      <c r="F118" s="888"/>
    </row>
    <row r="119" spans="1:6" ht="18" customHeight="1" x14ac:dyDescent="0.2">
      <c r="A119" s="873"/>
      <c r="B119" s="886" t="s">
        <v>1187</v>
      </c>
      <c r="C119" s="887"/>
      <c r="D119" s="887"/>
      <c r="E119" s="887"/>
      <c r="F119" s="888"/>
    </row>
    <row r="120" spans="1:6" ht="29.25" customHeight="1" x14ac:dyDescent="0.2">
      <c r="A120" s="873"/>
      <c r="B120" s="886" t="s">
        <v>1188</v>
      </c>
      <c r="C120" s="887"/>
      <c r="D120" s="887"/>
      <c r="E120" s="887"/>
      <c r="F120" s="888"/>
    </row>
    <row r="121" spans="1:6" ht="26.25" customHeight="1" x14ac:dyDescent="0.2">
      <c r="A121" s="873"/>
      <c r="B121" s="886" t="s">
        <v>1189</v>
      </c>
      <c r="C121" s="887"/>
      <c r="D121" s="887"/>
      <c r="E121" s="887"/>
      <c r="F121" s="888"/>
    </row>
    <row r="122" spans="1:6" ht="3" customHeight="1" x14ac:dyDescent="0.2">
      <c r="A122" s="873"/>
      <c r="B122" s="877"/>
      <c r="C122" s="878"/>
      <c r="D122" s="878"/>
      <c r="E122" s="878"/>
      <c r="F122" s="879"/>
    </row>
    <row r="123" spans="1:6" ht="12.75" customHeight="1" x14ac:dyDescent="0.2">
      <c r="A123" s="874"/>
      <c r="B123" s="880" t="s">
        <v>1190</v>
      </c>
      <c r="C123" s="881"/>
      <c r="D123" s="881"/>
      <c r="E123" s="881"/>
      <c r="F123" s="882"/>
    </row>
    <row r="124" spans="1:6" ht="23.25" customHeight="1" x14ac:dyDescent="0.2">
      <c r="A124" s="874"/>
      <c r="B124" s="883" t="s">
        <v>917</v>
      </c>
      <c r="C124" s="884"/>
      <c r="D124" s="884"/>
      <c r="E124" s="884"/>
      <c r="F124" s="885"/>
    </row>
    <row r="125" spans="1:6" ht="27.75" customHeight="1" x14ac:dyDescent="0.2">
      <c r="A125" s="874"/>
      <c r="B125" s="869" t="s">
        <v>918</v>
      </c>
      <c r="C125" s="870"/>
      <c r="D125" s="870"/>
      <c r="E125" s="870"/>
      <c r="F125" s="871"/>
    </row>
    <row r="126" spans="1:6" ht="15.75" customHeight="1" x14ac:dyDescent="0.2">
      <c r="A126" s="874"/>
      <c r="B126" s="869" t="s">
        <v>919</v>
      </c>
      <c r="C126" s="870"/>
      <c r="D126" s="870"/>
      <c r="E126" s="870"/>
      <c r="F126" s="871"/>
    </row>
    <row r="127" spans="1:6" ht="29.25" customHeight="1" x14ac:dyDescent="0.2">
      <c r="A127" s="874"/>
      <c r="B127" s="869" t="s">
        <v>920</v>
      </c>
      <c r="C127" s="870"/>
      <c r="D127" s="870"/>
      <c r="E127" s="870"/>
      <c r="F127" s="871"/>
    </row>
    <row r="128" spans="1:6" ht="29.25" customHeight="1" x14ac:dyDescent="0.2">
      <c r="A128" s="874"/>
      <c r="B128" s="869" t="s">
        <v>921</v>
      </c>
      <c r="C128" s="870"/>
      <c r="D128" s="870"/>
      <c r="E128" s="870"/>
      <c r="F128" s="871"/>
    </row>
    <row r="129" spans="1:6" ht="15.75" customHeight="1" x14ac:dyDescent="0.2">
      <c r="A129" s="874"/>
      <c r="B129" s="869" t="s">
        <v>922</v>
      </c>
      <c r="C129" s="870"/>
      <c r="D129" s="870"/>
      <c r="E129" s="870"/>
      <c r="F129" s="871"/>
    </row>
    <row r="130" spans="1:6" ht="17.25" customHeight="1" x14ac:dyDescent="0.2">
      <c r="A130" s="874"/>
      <c r="B130" s="869" t="s">
        <v>923</v>
      </c>
      <c r="C130" s="870"/>
      <c r="D130" s="870"/>
      <c r="E130" s="870"/>
      <c r="F130" s="871"/>
    </row>
    <row r="131" spans="1:6" ht="12.75" customHeight="1" x14ac:dyDescent="0.2">
      <c r="A131" s="874"/>
      <c r="B131" s="869" t="s">
        <v>924</v>
      </c>
      <c r="C131" s="870"/>
      <c r="D131" s="870"/>
      <c r="E131" s="870"/>
      <c r="F131" s="871"/>
    </row>
    <row r="132" spans="1:6" x14ac:dyDescent="0.2">
      <c r="A132" s="875"/>
      <c r="B132" s="869" t="s">
        <v>925</v>
      </c>
      <c r="C132" s="870"/>
      <c r="D132" s="870"/>
      <c r="E132" s="870"/>
      <c r="F132" s="871"/>
    </row>
    <row r="134" spans="1:6" ht="22.5" x14ac:dyDescent="0.2">
      <c r="A134" s="248" t="s">
        <v>29</v>
      </c>
      <c r="B134" s="876"/>
      <c r="C134" s="876"/>
      <c r="D134" s="876"/>
      <c r="E134" s="876"/>
      <c r="F134" s="876"/>
    </row>
  </sheetData>
  <mergeCells count="105">
    <mergeCell ref="B111:F111"/>
    <mergeCell ref="B117:F117"/>
    <mergeCell ref="B118:F118"/>
    <mergeCell ref="B119:F119"/>
    <mergeCell ref="B106:F106"/>
    <mergeCell ref="B107:F107"/>
    <mergeCell ref="B108:F108"/>
    <mergeCell ref="B109:F109"/>
    <mergeCell ref="B110:F110"/>
    <mergeCell ref="B113:F113"/>
    <mergeCell ref="B112:F112"/>
    <mergeCell ref="B93:F93"/>
    <mergeCell ref="B94:F94"/>
    <mergeCell ref="B95:F95"/>
    <mergeCell ref="B104:F104"/>
    <mergeCell ref="B105:F105"/>
    <mergeCell ref="B88:F88"/>
    <mergeCell ref="B89:F89"/>
    <mergeCell ref="B90:F90"/>
    <mergeCell ref="B91:F91"/>
    <mergeCell ref="B92:F92"/>
    <mergeCell ref="B99:F99"/>
    <mergeCell ref="B102:F102"/>
    <mergeCell ref="B103:F103"/>
    <mergeCell ref="B80:F80"/>
    <mergeCell ref="B81:F81"/>
    <mergeCell ref="B82:F82"/>
    <mergeCell ref="B83:F83"/>
    <mergeCell ref="B84:F84"/>
    <mergeCell ref="B75:F75"/>
    <mergeCell ref="B76:F76"/>
    <mergeCell ref="B77:F77"/>
    <mergeCell ref="B78:F78"/>
    <mergeCell ref="B79:F79"/>
    <mergeCell ref="B54:F54"/>
    <mergeCell ref="B70:F70"/>
    <mergeCell ref="B71:F71"/>
    <mergeCell ref="A34:C36"/>
    <mergeCell ref="B44:F44"/>
    <mergeCell ref="B45:F45"/>
    <mergeCell ref="B72:F72"/>
    <mergeCell ref="B73:F73"/>
    <mergeCell ref="B74:F74"/>
    <mergeCell ref="B55:F55"/>
    <mergeCell ref="B56:F56"/>
    <mergeCell ref="B57:F57"/>
    <mergeCell ref="B68:F68"/>
    <mergeCell ref="B69:F69"/>
    <mergeCell ref="B61:F61"/>
    <mergeCell ref="B62:F62"/>
    <mergeCell ref="B63:F63"/>
    <mergeCell ref="B64:F64"/>
    <mergeCell ref="B65:F65"/>
    <mergeCell ref="B66:F66"/>
    <mergeCell ref="B58:F58"/>
    <mergeCell ref="B59:F59"/>
    <mergeCell ref="B60:F60"/>
    <mergeCell ref="C8:F8"/>
    <mergeCell ref="C9:F9"/>
    <mergeCell ref="C11:D11"/>
    <mergeCell ref="C12:D12"/>
    <mergeCell ref="C13:D13"/>
    <mergeCell ref="B87:F87"/>
    <mergeCell ref="C14:D14"/>
    <mergeCell ref="B46:F46"/>
    <mergeCell ref="B47:F47"/>
    <mergeCell ref="B48:F48"/>
    <mergeCell ref="A41:C42"/>
    <mergeCell ref="C16:F16"/>
    <mergeCell ref="C17:F17"/>
    <mergeCell ref="A33:C33"/>
    <mergeCell ref="A37:C37"/>
    <mergeCell ref="A38:C38"/>
    <mergeCell ref="A39:C39"/>
    <mergeCell ref="A40:C40"/>
    <mergeCell ref="B86:F86"/>
    <mergeCell ref="B49:F49"/>
    <mergeCell ref="B50:F50"/>
    <mergeCell ref="B51:F51"/>
    <mergeCell ref="B52:F52"/>
    <mergeCell ref="B53:F53"/>
    <mergeCell ref="B132:F132"/>
    <mergeCell ref="A44:A132"/>
    <mergeCell ref="B134:F134"/>
    <mergeCell ref="B127:F127"/>
    <mergeCell ref="B130:F130"/>
    <mergeCell ref="B131:F131"/>
    <mergeCell ref="B122:F122"/>
    <mergeCell ref="B123:F123"/>
    <mergeCell ref="B124:F124"/>
    <mergeCell ref="B125:F125"/>
    <mergeCell ref="B126:F126"/>
    <mergeCell ref="B114:F114"/>
    <mergeCell ref="B115:F115"/>
    <mergeCell ref="B116:F116"/>
    <mergeCell ref="B120:F120"/>
    <mergeCell ref="B121:F121"/>
    <mergeCell ref="B128:F128"/>
    <mergeCell ref="B129:F129"/>
    <mergeCell ref="B67:F67"/>
    <mergeCell ref="B100:F100"/>
    <mergeCell ref="B101:F101"/>
    <mergeCell ref="B96:F96"/>
    <mergeCell ref="B97:F97"/>
    <mergeCell ref="B98:F98"/>
  </mergeCells>
  <pageMargins left="0.7" right="0.7" top="0.75" bottom="0.75" header="0.3" footer="0.3"/>
  <pageSetup paperSize="9" scale="89" fitToHeight="0" orientation="portrait" r:id="rId1"/>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FFFF00"/>
    <pageSetUpPr fitToPage="1"/>
  </sheetPr>
  <dimension ref="A1:I45"/>
  <sheetViews>
    <sheetView topLeftCell="A14" workbookViewId="0">
      <selection activeCell="B44" sqref="B44"/>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269</v>
      </c>
      <c r="D5" s="1100" t="s">
        <v>265</v>
      </c>
      <c r="E5" s="1101"/>
      <c r="F5" s="1102"/>
      <c r="G5" s="7"/>
      <c r="H5" s="7"/>
      <c r="I5" s="7"/>
    </row>
    <row r="6" spans="1:9" ht="13.5" thickBot="1" x14ac:dyDescent="0.25">
      <c r="A6" s="15" t="s">
        <v>27</v>
      </c>
      <c r="B6" s="3"/>
      <c r="C6" s="670" t="s">
        <v>673</v>
      </c>
      <c r="D6" s="1100" t="s">
        <v>417</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418</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401</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106.47</v>
      </c>
      <c r="D13" s="834"/>
      <c r="E13" s="3"/>
      <c r="F13" s="3"/>
      <c r="G13" s="7"/>
      <c r="H13" s="7"/>
      <c r="I13" s="7"/>
    </row>
    <row r="14" spans="1:9" ht="13.5" thickBot="1" x14ac:dyDescent="0.25">
      <c r="A14" s="284" t="s">
        <v>272</v>
      </c>
      <c r="B14" s="3"/>
      <c r="C14" s="1159">
        <v>79.53</v>
      </c>
      <c r="D14" s="834"/>
      <c r="E14" s="3"/>
      <c r="F14" s="3"/>
      <c r="G14" s="7"/>
      <c r="H14" s="7"/>
      <c r="I14" s="7"/>
    </row>
    <row r="15" spans="1:9" ht="13.5" thickBot="1" x14ac:dyDescent="0.25">
      <c r="A15" s="281" t="s">
        <v>1</v>
      </c>
      <c r="B15" s="3"/>
      <c r="C15" s="1161">
        <v>79.53</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1053</v>
      </c>
      <c r="D17" s="830"/>
      <c r="E17" s="830"/>
      <c r="F17" s="834"/>
      <c r="G17" s="7"/>
      <c r="H17" s="7"/>
      <c r="I17" s="7"/>
    </row>
    <row r="18" spans="1:9" ht="13.5" thickBot="1" x14ac:dyDescent="0.25">
      <c r="A18" s="281" t="s">
        <v>19</v>
      </c>
      <c r="B18" s="3"/>
      <c r="C18" s="829" t="s">
        <v>1054</v>
      </c>
      <c r="D18" s="830"/>
      <c r="E18" s="830"/>
      <c r="F18" s="834"/>
      <c r="G18" s="7"/>
      <c r="H18" s="7"/>
      <c r="I18" s="7"/>
    </row>
    <row r="19" spans="1:9" ht="9" customHeight="1" x14ac:dyDescent="0.2">
      <c r="B19" s="3"/>
      <c r="G19" s="7"/>
      <c r="H19" s="7"/>
      <c r="I19" s="7"/>
    </row>
    <row r="20" spans="1:9" ht="15.75" x14ac:dyDescent="0.25">
      <c r="A20" s="13" t="s">
        <v>5</v>
      </c>
      <c r="B20" s="13"/>
      <c r="C20" s="14"/>
      <c r="D20" s="14"/>
      <c r="E20" s="14"/>
      <c r="F20" s="14"/>
      <c r="G20" s="47"/>
      <c r="H20" s="47"/>
      <c r="I20" s="47"/>
    </row>
    <row r="21" spans="1:9" ht="3.75" customHeight="1" thickBot="1" x14ac:dyDescent="0.3">
      <c r="A21" s="5"/>
      <c r="C21" s="7"/>
      <c r="D21" s="7"/>
      <c r="E21" s="7"/>
      <c r="F21" s="7"/>
      <c r="G21" s="7"/>
      <c r="H21" s="7"/>
      <c r="I21" s="7"/>
    </row>
    <row r="22" spans="1:9" x14ac:dyDescent="0.2">
      <c r="A22" s="632" t="s">
        <v>23</v>
      </c>
      <c r="B22" s="419" t="s">
        <v>6</v>
      </c>
      <c r="C22" s="419" t="s">
        <v>7</v>
      </c>
      <c r="D22" s="419" t="s">
        <v>8</v>
      </c>
      <c r="E22" s="419" t="s">
        <v>9</v>
      </c>
      <c r="F22" s="420" t="s">
        <v>10</v>
      </c>
      <c r="G22" s="358"/>
      <c r="H22" s="358"/>
      <c r="I22" s="358"/>
    </row>
    <row r="23" spans="1:9" x14ac:dyDescent="0.2">
      <c r="A23" s="633"/>
      <c r="B23" s="88">
        <v>610</v>
      </c>
      <c r="C23" s="87"/>
      <c r="D23" s="88" t="s">
        <v>54</v>
      </c>
      <c r="E23" s="540">
        <v>42624</v>
      </c>
      <c r="F23" s="424">
        <v>42624</v>
      </c>
      <c r="G23" s="358"/>
      <c r="H23" s="358"/>
      <c r="I23" s="358"/>
    </row>
    <row r="24" spans="1:9" x14ac:dyDescent="0.2">
      <c r="A24" s="633"/>
      <c r="B24" s="88">
        <v>620</v>
      </c>
      <c r="C24" s="87"/>
      <c r="D24" s="88" t="s">
        <v>57</v>
      </c>
      <c r="E24" s="540">
        <v>14472</v>
      </c>
      <c r="F24" s="424">
        <v>14472</v>
      </c>
      <c r="G24" s="358"/>
      <c r="H24" s="358"/>
      <c r="I24" s="358"/>
    </row>
    <row r="25" spans="1:9" x14ac:dyDescent="0.2">
      <c r="A25" s="634"/>
      <c r="B25" s="176">
        <v>630</v>
      </c>
      <c r="C25" s="176"/>
      <c r="D25" s="176" t="s">
        <v>55</v>
      </c>
      <c r="E25" s="541">
        <v>20241</v>
      </c>
      <c r="F25" s="424">
        <v>20241</v>
      </c>
      <c r="G25" s="357"/>
      <c r="H25" s="359"/>
      <c r="I25" s="359"/>
    </row>
    <row r="26" spans="1:9" ht="13.5" thickBot="1" x14ac:dyDescent="0.25">
      <c r="A26" s="635"/>
      <c r="B26" s="263">
        <v>640</v>
      </c>
      <c r="C26" s="263"/>
      <c r="D26" s="263" t="s">
        <v>66</v>
      </c>
      <c r="E26" s="542">
        <v>0</v>
      </c>
      <c r="F26" s="424">
        <v>0</v>
      </c>
      <c r="G26" s="360"/>
      <c r="H26" s="361"/>
      <c r="I26" s="361"/>
    </row>
    <row r="27" spans="1:9" ht="13.5" thickBot="1" x14ac:dyDescent="0.25">
      <c r="A27" s="23" t="s">
        <v>11</v>
      </c>
      <c r="B27" s="24"/>
      <c r="C27" s="24"/>
      <c r="D27" s="24"/>
      <c r="E27" s="60">
        <f>SUM(E23:E26)</f>
        <v>77337</v>
      </c>
      <c r="F27" s="61">
        <f>SUM(F23:F26)</f>
        <v>77337</v>
      </c>
      <c r="G27" s="360"/>
      <c r="H27" s="361"/>
      <c r="I27" s="361"/>
    </row>
    <row r="28" spans="1:9" ht="13.5" thickBot="1" x14ac:dyDescent="0.25">
      <c r="A28" s="635"/>
      <c r="B28" s="279"/>
      <c r="C28" s="237"/>
      <c r="D28" s="237"/>
      <c r="E28" s="236"/>
      <c r="F28" s="636"/>
      <c r="G28" s="357"/>
      <c r="H28" s="362"/>
      <c r="I28" s="362"/>
    </row>
    <row r="29" spans="1:9" ht="13.5" thickBot="1" x14ac:dyDescent="0.25">
      <c r="A29" s="23" t="s">
        <v>12</v>
      </c>
      <c r="B29" s="251"/>
      <c r="C29" s="24"/>
      <c r="D29" s="24"/>
      <c r="E29" s="60">
        <v>2196</v>
      </c>
      <c r="F29" s="61">
        <v>2196</v>
      </c>
      <c r="G29" s="357"/>
      <c r="H29" s="362"/>
      <c r="I29" s="362"/>
    </row>
    <row r="30" spans="1:9" ht="13.5" thickBot="1" x14ac:dyDescent="0.25">
      <c r="A30" s="26" t="s">
        <v>13</v>
      </c>
      <c r="B30" s="24"/>
      <c r="C30" s="24"/>
      <c r="D30" s="24"/>
      <c r="E30" s="58">
        <f>E29+E27</f>
        <v>79533</v>
      </c>
      <c r="F30" s="59">
        <f>F29+F27</f>
        <v>79533</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970</v>
      </c>
      <c r="E32" s="55">
        <v>23321</v>
      </c>
      <c r="F32" s="385">
        <v>23321</v>
      </c>
      <c r="G32" s="372"/>
      <c r="H32" s="372"/>
      <c r="I32" s="372"/>
    </row>
    <row r="33" spans="1:9" x14ac:dyDescent="0.2">
      <c r="A33" s="735"/>
      <c r="B33" s="729"/>
      <c r="C33" s="730"/>
      <c r="D33" s="22"/>
      <c r="E33" s="55"/>
      <c r="F33" s="385"/>
      <c r="G33" s="372"/>
      <c r="H33" s="372"/>
      <c r="I33" s="372"/>
    </row>
    <row r="34" spans="1:9" ht="13.5" thickBot="1" x14ac:dyDescent="0.25">
      <c r="A34" s="33" t="s">
        <v>245</v>
      </c>
      <c r="B34" s="31"/>
      <c r="C34" s="31"/>
      <c r="D34" s="31"/>
      <c r="E34" s="356">
        <f>E32+E33</f>
        <v>23321</v>
      </c>
      <c r="F34" s="354">
        <f>F32+F33</f>
        <v>23321</v>
      </c>
      <c r="G34" s="11"/>
      <c r="H34" s="11"/>
      <c r="I34" s="11"/>
    </row>
    <row r="35" spans="1:9" ht="10.5" customHeight="1" x14ac:dyDescent="0.2">
      <c r="E35" s="357"/>
      <c r="F35" s="357"/>
      <c r="G35" s="358"/>
      <c r="H35" s="358"/>
      <c r="I35" s="363"/>
    </row>
    <row r="36" spans="1:9" ht="17.25" customHeight="1" x14ac:dyDescent="0.25">
      <c r="A36" s="13" t="s">
        <v>14</v>
      </c>
      <c r="B36" s="283"/>
      <c r="C36" s="14"/>
      <c r="D36" s="14"/>
      <c r="E36" s="14"/>
      <c r="F36" s="14"/>
      <c r="G36" s="366"/>
      <c r="H36" s="367"/>
      <c r="I36" s="366"/>
    </row>
    <row r="37" spans="1:9" ht="6" customHeight="1" x14ac:dyDescent="0.2">
      <c r="A37" s="1"/>
      <c r="B37" s="47"/>
      <c r="G37" s="366"/>
      <c r="H37" s="367"/>
      <c r="I37" s="366"/>
    </row>
    <row r="38" spans="1:9" ht="27.75" customHeight="1" x14ac:dyDescent="0.2">
      <c r="A38" s="843" t="s">
        <v>22</v>
      </c>
      <c r="B38" s="843"/>
      <c r="C38" s="843"/>
      <c r="D38" s="175" t="s">
        <v>15</v>
      </c>
      <c r="E38" s="175" t="s">
        <v>900</v>
      </c>
      <c r="F38" s="175" t="s">
        <v>1008</v>
      </c>
      <c r="G38" s="364"/>
      <c r="H38" s="365"/>
      <c r="I38" s="11"/>
    </row>
    <row r="39" spans="1:9" ht="32.25" customHeight="1" x14ac:dyDescent="0.2">
      <c r="A39" s="1293" t="s">
        <v>674</v>
      </c>
      <c r="B39" s="1293"/>
      <c r="C39" s="1293"/>
      <c r="D39" s="431" t="s">
        <v>779</v>
      </c>
      <c r="E39" s="44">
        <v>240</v>
      </c>
      <c r="F39" s="63">
        <v>224</v>
      </c>
      <c r="G39" s="369"/>
      <c r="H39" s="370"/>
      <c r="I39" s="371"/>
    </row>
    <row r="40" spans="1:9" ht="32.25" customHeight="1" x14ac:dyDescent="0.2">
      <c r="A40" s="1293"/>
      <c r="B40" s="1293"/>
      <c r="C40" s="1293"/>
      <c r="D40" s="431" t="s">
        <v>780</v>
      </c>
      <c r="E40" s="44">
        <v>30</v>
      </c>
      <c r="F40" s="63">
        <v>32</v>
      </c>
      <c r="G40" s="369"/>
      <c r="H40" s="370"/>
      <c r="I40" s="371"/>
    </row>
    <row r="41" spans="1:9" x14ac:dyDescent="0.2">
      <c r="A41" s="1293"/>
      <c r="B41" s="1293"/>
      <c r="C41" s="1293"/>
      <c r="D41" s="431" t="s">
        <v>781</v>
      </c>
      <c r="E41" s="44">
        <v>5</v>
      </c>
      <c r="F41" s="63">
        <v>5</v>
      </c>
      <c r="G41" s="373" t="s">
        <v>273</v>
      </c>
      <c r="H41" s="373"/>
      <c r="I41" s="357"/>
    </row>
    <row r="42" spans="1:9" ht="24.75" customHeight="1" thickBot="1" x14ac:dyDescent="0.25">
      <c r="A42" s="6" t="s">
        <v>16</v>
      </c>
      <c r="E42" s="6"/>
      <c r="G42" s="374"/>
      <c r="H42" s="374"/>
      <c r="I42" s="374"/>
    </row>
    <row r="43" spans="1:9" ht="194.25" customHeight="1" thickBot="1" x14ac:dyDescent="0.25">
      <c r="A43" s="376" t="s">
        <v>17</v>
      </c>
      <c r="B43" s="1114" t="s">
        <v>1057</v>
      </c>
      <c r="C43" s="850"/>
      <c r="D43" s="850"/>
      <c r="E43" s="850"/>
      <c r="F43" s="851"/>
    </row>
    <row r="44" spans="1:9" ht="13.5" thickBot="1" x14ac:dyDescent="0.25"/>
    <row r="45" spans="1:9" ht="24.75" thickBot="1" x14ac:dyDescent="0.25">
      <c r="A45" s="243" t="s">
        <v>253</v>
      </c>
      <c r="B45" s="1114" t="s">
        <v>420</v>
      </c>
      <c r="C45" s="850"/>
      <c r="D45" s="850"/>
      <c r="E45" s="850"/>
      <c r="F45" s="851"/>
    </row>
  </sheetData>
  <mergeCells count="19">
    <mergeCell ref="B43:F43"/>
    <mergeCell ref="B45:F45"/>
    <mergeCell ref="C18:F18"/>
    <mergeCell ref="B31:C31"/>
    <mergeCell ref="B32:C32"/>
    <mergeCell ref="A38:C38"/>
    <mergeCell ref="A39:C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81" fitToHeight="0" orientation="portrait" r:id="rId1"/>
  <legacyDrawing r:id="rId2"/>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FFFF00"/>
    <pageSetUpPr fitToPage="1"/>
  </sheetPr>
  <dimension ref="A1:I46"/>
  <sheetViews>
    <sheetView workbookViewId="0">
      <selection activeCell="F33" sqref="F33"/>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73" t="s">
        <v>642</v>
      </c>
      <c r="B5" s="3"/>
      <c r="C5" s="670" t="s">
        <v>269</v>
      </c>
      <c r="D5" s="1294" t="s">
        <v>265</v>
      </c>
      <c r="E5" s="1295"/>
      <c r="F5" s="1296"/>
      <c r="G5" s="7"/>
      <c r="H5" s="7"/>
      <c r="I5" s="7"/>
    </row>
    <row r="6" spans="1:9" ht="13.5" thickBot="1" x14ac:dyDescent="0.25">
      <c r="A6" s="15" t="s">
        <v>27</v>
      </c>
      <c r="B6" s="3"/>
      <c r="C6" s="671" t="s">
        <v>727</v>
      </c>
      <c r="D6" s="1294" t="s">
        <v>430</v>
      </c>
      <c r="E6" s="1295"/>
      <c r="F6" s="1296"/>
      <c r="G6" s="7"/>
      <c r="H6" s="7"/>
      <c r="I6" s="7"/>
    </row>
    <row r="7" spans="1:9" ht="13.5" thickBot="1" x14ac:dyDescent="0.25">
      <c r="A7" s="4"/>
      <c r="B7" s="3"/>
      <c r="C7" s="3"/>
      <c r="D7" s="3"/>
      <c r="E7" s="3"/>
      <c r="F7" s="3"/>
      <c r="G7" s="7"/>
      <c r="H7" s="7"/>
      <c r="I7" s="7"/>
    </row>
    <row r="8" spans="1:9" ht="28.5" customHeight="1" thickBot="1" x14ac:dyDescent="0.25">
      <c r="A8" s="284" t="s">
        <v>21</v>
      </c>
      <c r="B8" s="3"/>
      <c r="C8" s="1244" t="s">
        <v>388</v>
      </c>
      <c r="D8" s="1245"/>
      <c r="E8" s="1245"/>
      <c r="F8" s="1246"/>
      <c r="G8" s="414"/>
      <c r="H8" s="7"/>
      <c r="I8" s="7"/>
    </row>
    <row r="9" spans="1:9" ht="23.25" thickBot="1" x14ac:dyDescent="0.25">
      <c r="A9" s="281" t="s">
        <v>25</v>
      </c>
      <c r="B9" s="3"/>
      <c r="C9" s="953" t="s">
        <v>419</v>
      </c>
      <c r="D9" s="954"/>
      <c r="E9" s="954"/>
      <c r="F9" s="955"/>
      <c r="G9" s="7"/>
      <c r="H9" s="7"/>
      <c r="I9" s="7"/>
    </row>
    <row r="10" spans="1:9" ht="13.5" thickBot="1" x14ac:dyDescent="0.25">
      <c r="A10" s="281" t="s">
        <v>26</v>
      </c>
      <c r="B10" s="3"/>
      <c r="C10" s="1274" t="s">
        <v>431</v>
      </c>
      <c r="D10" s="1275"/>
      <c r="E10" s="1275"/>
      <c r="F10" s="1276"/>
      <c r="G10" s="22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142.44999999999999</v>
      </c>
      <c r="D13" s="834"/>
      <c r="E13" s="3"/>
      <c r="F13" s="3"/>
      <c r="G13" s="7"/>
      <c r="H13" s="7"/>
      <c r="I13" s="7"/>
    </row>
    <row r="14" spans="1:9" ht="13.5" thickBot="1" x14ac:dyDescent="0.25">
      <c r="A14" s="284" t="s">
        <v>272</v>
      </c>
      <c r="B14" s="3"/>
      <c r="C14" s="1159">
        <v>95.230999999999995</v>
      </c>
      <c r="D14" s="834"/>
      <c r="E14" s="3"/>
      <c r="F14" s="3"/>
      <c r="G14" s="7"/>
      <c r="H14" s="7"/>
      <c r="I14" s="7"/>
    </row>
    <row r="15" spans="1:9" ht="13.5" thickBot="1" x14ac:dyDescent="0.25">
      <c r="A15" s="281" t="s">
        <v>1</v>
      </c>
      <c r="B15" s="3"/>
      <c r="C15" s="1161">
        <v>95.230999999999995</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1207</v>
      </c>
      <c r="D17" s="830"/>
      <c r="E17" s="830"/>
      <c r="F17" s="834"/>
      <c r="G17" s="7"/>
      <c r="H17" s="7"/>
      <c r="I17" s="7"/>
    </row>
    <row r="18" spans="1:9" ht="13.5" thickBot="1" x14ac:dyDescent="0.25">
      <c r="A18" s="281" t="s">
        <v>19</v>
      </c>
      <c r="B18" s="3"/>
      <c r="C18" s="829" t="s">
        <v>1208</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7" t="s">
        <v>10</v>
      </c>
      <c r="G22" s="358"/>
      <c r="H22" s="358"/>
      <c r="I22" s="358"/>
    </row>
    <row r="23" spans="1:9" x14ac:dyDescent="0.2">
      <c r="A23" s="136"/>
      <c r="B23" s="88">
        <v>610</v>
      </c>
      <c r="C23" s="87"/>
      <c r="D23" s="494" t="s">
        <v>54</v>
      </c>
      <c r="E23" s="512">
        <v>50141.72</v>
      </c>
      <c r="F23" s="525">
        <v>50141.72</v>
      </c>
      <c r="G23" s="358"/>
      <c r="H23" s="358"/>
      <c r="I23" s="358"/>
    </row>
    <row r="24" spans="1:9" x14ac:dyDescent="0.2">
      <c r="A24" s="136"/>
      <c r="B24" s="88">
        <v>620</v>
      </c>
      <c r="C24" s="87"/>
      <c r="D24" s="88" t="s">
        <v>57</v>
      </c>
      <c r="E24" s="512">
        <v>18694.21</v>
      </c>
      <c r="F24" s="512">
        <v>18694.21</v>
      </c>
      <c r="G24" s="358"/>
      <c r="H24" s="358"/>
      <c r="I24" s="358"/>
    </row>
    <row r="25" spans="1:9" x14ac:dyDescent="0.2">
      <c r="A25" s="237"/>
      <c r="B25" s="176">
        <v>630</v>
      </c>
      <c r="C25" s="176"/>
      <c r="D25" s="176" t="s">
        <v>55</v>
      </c>
      <c r="E25" s="179">
        <f>9129.12+16483.68</f>
        <v>25612.800000000003</v>
      </c>
      <c r="F25" s="512">
        <f>9129.12+16483.68</f>
        <v>25612.800000000003</v>
      </c>
      <c r="G25" s="357"/>
      <c r="H25" s="359"/>
      <c r="I25" s="359"/>
    </row>
    <row r="26" spans="1:9" ht="13.5" thickBot="1" x14ac:dyDescent="0.25">
      <c r="A26" s="250"/>
      <c r="B26" s="263">
        <v>640</v>
      </c>
      <c r="C26" s="263"/>
      <c r="D26" s="263" t="s">
        <v>66</v>
      </c>
      <c r="E26" s="264">
        <v>782.53</v>
      </c>
      <c r="F26" s="264">
        <v>782.53</v>
      </c>
      <c r="G26" s="360"/>
      <c r="H26" s="361"/>
      <c r="I26" s="361"/>
    </row>
    <row r="27" spans="1:9" ht="13.5" thickBot="1" x14ac:dyDescent="0.25">
      <c r="A27" s="23" t="s">
        <v>11</v>
      </c>
      <c r="B27" s="24"/>
      <c r="C27" s="24"/>
      <c r="D27" s="24"/>
      <c r="E27" s="60">
        <f>SUM(E23:E26)</f>
        <v>95231.26</v>
      </c>
      <c r="F27" s="61">
        <f>SUM(F23:F26)</f>
        <v>95231.26</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95231.26</v>
      </c>
      <c r="F30" s="58">
        <f>F29+F27</f>
        <v>95231.26</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772</v>
      </c>
      <c r="E32" s="55">
        <v>41087</v>
      </c>
      <c r="F32" s="385">
        <v>41087</v>
      </c>
      <c r="G32" s="372"/>
      <c r="H32" s="372"/>
      <c r="I32" s="372"/>
    </row>
    <row r="33" spans="1:9" ht="13.5" thickBot="1" x14ac:dyDescent="0.25">
      <c r="A33" s="33" t="s">
        <v>245</v>
      </c>
      <c r="B33" s="31"/>
      <c r="C33" s="31"/>
      <c r="D33" s="31"/>
      <c r="E33" s="356">
        <f>E32</f>
        <v>41087</v>
      </c>
      <c r="F33" s="354">
        <f>F32</f>
        <v>41087</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32.25" customHeight="1" x14ac:dyDescent="0.2">
      <c r="A38" s="820" t="s">
        <v>355</v>
      </c>
      <c r="B38" s="821"/>
      <c r="C38" s="822"/>
      <c r="D38" s="1297" t="s">
        <v>432</v>
      </c>
      <c r="E38" s="1299">
        <v>360</v>
      </c>
      <c r="F38" s="1299">
        <v>217</v>
      </c>
      <c r="G38" s="369"/>
      <c r="H38" s="370"/>
      <c r="I38" s="371"/>
    </row>
    <row r="39" spans="1:9" ht="0.75" customHeight="1" x14ac:dyDescent="0.2">
      <c r="A39" s="859"/>
      <c r="B39" s="976"/>
      <c r="C39" s="860"/>
      <c r="D39" s="1298"/>
      <c r="E39" s="1300"/>
      <c r="F39" s="1300"/>
      <c r="G39" s="369"/>
      <c r="H39" s="370"/>
      <c r="I39" s="371"/>
    </row>
    <row r="40" spans="1:9" x14ac:dyDescent="0.2">
      <c r="A40" s="859"/>
      <c r="B40" s="976"/>
      <c r="C40" s="860"/>
      <c r="D40" s="439" t="s">
        <v>433</v>
      </c>
      <c r="E40" s="672">
        <v>310</v>
      </c>
      <c r="F40" s="672">
        <v>193</v>
      </c>
      <c r="G40" s="373" t="s">
        <v>273</v>
      </c>
      <c r="H40" s="373"/>
      <c r="I40" s="357"/>
    </row>
    <row r="41" spans="1:9" x14ac:dyDescent="0.2">
      <c r="A41" s="823"/>
      <c r="B41" s="824"/>
      <c r="C41" s="825"/>
      <c r="D41" s="439" t="s">
        <v>434</v>
      </c>
      <c r="E41" s="672">
        <v>50</v>
      </c>
      <c r="F41" s="672">
        <v>24</v>
      </c>
      <c r="G41" s="374"/>
      <c r="H41" s="374"/>
      <c r="I41" s="374"/>
    </row>
    <row r="42" spans="1:9" ht="35.25" customHeight="1" x14ac:dyDescent="0.2">
      <c r="A42" s="1301" t="s">
        <v>435</v>
      </c>
      <c r="B42" s="1301"/>
      <c r="C42" s="1301"/>
      <c r="D42" s="439" t="s">
        <v>436</v>
      </c>
      <c r="E42" s="673">
        <v>6</v>
      </c>
      <c r="F42" s="673">
        <v>3</v>
      </c>
      <c r="G42" s="374"/>
      <c r="H42" s="374"/>
      <c r="I42" s="374"/>
    </row>
    <row r="43" spans="1:9" ht="24.75" customHeight="1" thickBot="1" x14ac:dyDescent="0.25">
      <c r="A43" s="6" t="s">
        <v>16</v>
      </c>
      <c r="E43" s="6"/>
      <c r="G43" s="374"/>
      <c r="H43" s="374"/>
      <c r="I43" s="374"/>
    </row>
    <row r="44" spans="1:9" ht="64.5" customHeight="1" thickBot="1" x14ac:dyDescent="0.25">
      <c r="A44" s="376" t="s">
        <v>17</v>
      </c>
      <c r="B44" s="1114" t="s">
        <v>1209</v>
      </c>
      <c r="C44" s="850"/>
      <c r="D44" s="850"/>
      <c r="E44" s="850"/>
      <c r="F44" s="851"/>
    </row>
    <row r="45" spans="1:9" ht="13.5" thickBot="1" x14ac:dyDescent="0.25"/>
    <row r="46" spans="1:9" ht="24.75" thickBot="1" x14ac:dyDescent="0.25">
      <c r="A46" s="243" t="s">
        <v>253</v>
      </c>
      <c r="B46" s="1114" t="s">
        <v>445</v>
      </c>
      <c r="C46" s="850"/>
      <c r="D46" s="850"/>
      <c r="E46" s="850"/>
      <c r="F46" s="851"/>
    </row>
  </sheetData>
  <mergeCells count="23">
    <mergeCell ref="B46:F46"/>
    <mergeCell ref="D38:D39"/>
    <mergeCell ref="E38:E39"/>
    <mergeCell ref="F38:F39"/>
    <mergeCell ref="A42:C42"/>
    <mergeCell ref="B44:F44"/>
    <mergeCell ref="C18:F18"/>
    <mergeCell ref="B31:C31"/>
    <mergeCell ref="B32:C32"/>
    <mergeCell ref="A37:C37"/>
    <mergeCell ref="A38:C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scale="81" fitToHeight="0" orientation="portrait" r:id="rId1"/>
  <legacyDrawing r:id="rId2"/>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FFFF00"/>
    <pageSetUpPr fitToPage="1"/>
  </sheetPr>
  <dimension ref="A1:I53"/>
  <sheetViews>
    <sheetView topLeftCell="A21" workbookViewId="0">
      <selection activeCell="B52" sqref="B52"/>
    </sheetView>
  </sheetViews>
  <sheetFormatPr defaultRowHeight="12.75" x14ac:dyDescent="0.2"/>
  <cols>
    <col min="1" max="1" width="25.5703125" customWidth="1"/>
    <col min="2" max="2" width="7.42578125" customWidth="1"/>
    <col min="4" max="4" width="15.85546875"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customHeight="1" thickBot="1" x14ac:dyDescent="0.25">
      <c r="A5" s="16" t="s">
        <v>642</v>
      </c>
      <c r="B5" s="3"/>
      <c r="C5" s="670" t="s">
        <v>358</v>
      </c>
      <c r="D5" s="1324" t="s">
        <v>645</v>
      </c>
      <c r="E5" s="1324"/>
      <c r="F5" s="1324"/>
      <c r="G5" s="7"/>
      <c r="H5" s="7"/>
      <c r="I5" s="7"/>
    </row>
    <row r="6" spans="1:9" ht="13.5" customHeight="1" thickBot="1" x14ac:dyDescent="0.25">
      <c r="A6" s="16" t="s">
        <v>27</v>
      </c>
      <c r="B6" s="3"/>
      <c r="C6" s="670" t="s">
        <v>646</v>
      </c>
      <c r="D6" s="1324" t="s">
        <v>647</v>
      </c>
      <c r="E6" s="1324"/>
      <c r="F6" s="1324"/>
      <c r="G6" s="7"/>
      <c r="H6" s="7"/>
      <c r="I6" s="7"/>
    </row>
    <row r="7" spans="1:9" ht="13.5" thickBot="1" x14ac:dyDescent="0.25">
      <c r="A7" s="4"/>
      <c r="B7" s="3"/>
      <c r="C7" s="3"/>
      <c r="D7" s="3"/>
      <c r="E7" s="3"/>
      <c r="F7" s="3"/>
      <c r="G7" s="7"/>
      <c r="H7" s="7"/>
      <c r="I7" s="7"/>
    </row>
    <row r="8" spans="1:9" ht="13.5" thickBot="1" x14ac:dyDescent="0.25">
      <c r="A8" s="284" t="s">
        <v>21</v>
      </c>
      <c r="B8" s="3"/>
      <c r="C8" s="1325" t="s">
        <v>359</v>
      </c>
      <c r="D8" s="1326"/>
      <c r="E8" s="1326"/>
      <c r="F8" s="1326"/>
      <c r="G8" s="7"/>
      <c r="H8" s="7"/>
      <c r="I8" s="7"/>
    </row>
    <row r="9" spans="1:9" ht="23.25" thickBot="1" x14ac:dyDescent="0.25">
      <c r="A9" s="281" t="s">
        <v>25</v>
      </c>
      <c r="B9" s="3"/>
      <c r="C9" s="953" t="s">
        <v>360</v>
      </c>
      <c r="D9" s="954"/>
      <c r="E9" s="954"/>
      <c r="F9" s="955"/>
      <c r="G9" s="7"/>
      <c r="H9" s="7"/>
      <c r="I9" s="7"/>
    </row>
    <row r="10" spans="1:9" ht="13.5" thickBot="1" x14ac:dyDescent="0.25">
      <c r="A10" s="281" t="s">
        <v>26</v>
      </c>
      <c r="B10" s="3"/>
      <c r="C10" s="829" t="s">
        <v>1025</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5" customHeight="1" thickBot="1" x14ac:dyDescent="0.25">
      <c r="A13" s="286" t="s">
        <v>2</v>
      </c>
      <c r="B13" s="3"/>
      <c r="C13" s="1159">
        <v>372.47</v>
      </c>
      <c r="D13" s="834"/>
      <c r="E13" s="3"/>
      <c r="F13" s="3"/>
      <c r="G13" s="7"/>
      <c r="H13" s="7"/>
      <c r="I13" s="7"/>
    </row>
    <row r="14" spans="1:9" ht="15.75" customHeight="1" thickBot="1" x14ac:dyDescent="0.25">
      <c r="A14" s="284" t="s">
        <v>272</v>
      </c>
      <c r="B14" s="3"/>
      <c r="C14" s="1159">
        <v>373.75</v>
      </c>
      <c r="D14" s="834"/>
      <c r="E14" s="3"/>
      <c r="F14" s="3"/>
      <c r="G14" s="7"/>
      <c r="H14" s="7"/>
      <c r="I14" s="7"/>
    </row>
    <row r="15" spans="1:9" ht="13.5" thickBot="1" x14ac:dyDescent="0.25">
      <c r="A15" s="281" t="s">
        <v>1</v>
      </c>
      <c r="B15" s="3"/>
      <c r="C15" s="1161">
        <v>373.60199999999998</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1023</v>
      </c>
      <c r="D17" s="830"/>
      <c r="E17" s="830"/>
      <c r="F17" s="834"/>
      <c r="G17" s="7"/>
      <c r="H17" s="7"/>
      <c r="I17" s="7"/>
    </row>
    <row r="18" spans="1:9" ht="13.5" thickBot="1" x14ac:dyDescent="0.25">
      <c r="A18" s="281" t="s">
        <v>19</v>
      </c>
      <c r="B18" s="3"/>
      <c r="C18" s="829" t="s">
        <v>1024</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7.5" customHeight="1" x14ac:dyDescent="0.25">
      <c r="A21" s="5"/>
      <c r="C21" s="7"/>
      <c r="D21" s="7"/>
      <c r="E21" s="7"/>
      <c r="F21" s="7"/>
      <c r="G21" s="7"/>
      <c r="H21" s="7"/>
      <c r="I21" s="7"/>
    </row>
    <row r="22" spans="1:9" x14ac:dyDescent="0.2">
      <c r="A22" s="28" t="s">
        <v>23</v>
      </c>
      <c r="B22" s="21" t="s">
        <v>6</v>
      </c>
      <c r="C22" s="21" t="s">
        <v>7</v>
      </c>
      <c r="D22" s="21" t="s">
        <v>8</v>
      </c>
      <c r="E22" s="27" t="s">
        <v>9</v>
      </c>
      <c r="F22" s="27" t="s">
        <v>10</v>
      </c>
      <c r="G22" s="358"/>
      <c r="H22" s="358"/>
      <c r="I22" s="358"/>
    </row>
    <row r="23" spans="1:9" x14ac:dyDescent="0.2">
      <c r="A23" s="136"/>
      <c r="B23" s="88">
        <v>610</v>
      </c>
      <c r="C23" s="87"/>
      <c r="D23" s="494" t="s">
        <v>54</v>
      </c>
      <c r="E23" s="533">
        <v>249850.57</v>
      </c>
      <c r="F23" s="533">
        <v>249850.57</v>
      </c>
      <c r="G23" s="358"/>
      <c r="H23" s="358"/>
      <c r="I23" s="358"/>
    </row>
    <row r="24" spans="1:9" x14ac:dyDescent="0.2">
      <c r="A24" s="136"/>
      <c r="B24" s="88">
        <v>620</v>
      </c>
      <c r="C24" s="87"/>
      <c r="D24" s="88" t="s">
        <v>57</v>
      </c>
      <c r="E24" s="604">
        <v>91004.57</v>
      </c>
      <c r="F24" s="604">
        <v>91004.57</v>
      </c>
      <c r="G24" s="358"/>
      <c r="H24" s="358"/>
      <c r="I24" s="358"/>
    </row>
    <row r="25" spans="1:9" x14ac:dyDescent="0.2">
      <c r="A25" s="237"/>
      <c r="B25" s="176">
        <v>630</v>
      </c>
      <c r="C25" s="176"/>
      <c r="D25" s="176" t="s">
        <v>55</v>
      </c>
      <c r="E25" s="179">
        <v>32749.15</v>
      </c>
      <c r="F25" s="179">
        <v>32601.09</v>
      </c>
      <c r="G25" s="357"/>
      <c r="H25" s="359"/>
      <c r="I25" s="359"/>
    </row>
    <row r="26" spans="1:9" ht="13.5" thickBot="1" x14ac:dyDescent="0.25">
      <c r="A26" s="250"/>
      <c r="B26" s="263">
        <v>640</v>
      </c>
      <c r="C26" s="263"/>
      <c r="D26" s="263" t="s">
        <v>66</v>
      </c>
      <c r="E26" s="264">
        <v>146.21</v>
      </c>
      <c r="F26" s="264">
        <v>146.21</v>
      </c>
      <c r="G26" s="360"/>
      <c r="H26" s="361"/>
      <c r="I26" s="361"/>
    </row>
    <row r="27" spans="1:9" ht="13.5" thickBot="1" x14ac:dyDescent="0.25">
      <c r="A27" s="23" t="s">
        <v>11</v>
      </c>
      <c r="B27" s="24"/>
      <c r="C27" s="24"/>
      <c r="D27" s="24"/>
      <c r="E27" s="60">
        <f>SUM(E23:E26)</f>
        <v>373750.50000000006</v>
      </c>
      <c r="F27" s="61">
        <f>SUM(F23:F26)</f>
        <v>373602.44000000006</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373750.50000000006</v>
      </c>
      <c r="F30" s="58">
        <f>F29+F27</f>
        <v>373602.44000000006</v>
      </c>
      <c r="G30" s="357"/>
      <c r="H30" s="362"/>
      <c r="I30" s="362"/>
    </row>
    <row r="31" spans="1:9" x14ac:dyDescent="0.2">
      <c r="A31" s="28" t="s">
        <v>243</v>
      </c>
      <c r="B31" s="1163" t="s">
        <v>6</v>
      </c>
      <c r="C31" s="1164"/>
      <c r="D31" s="21" t="s">
        <v>244</v>
      </c>
      <c r="E31" s="21" t="s">
        <v>9</v>
      </c>
      <c r="F31" s="21" t="s">
        <v>10</v>
      </c>
      <c r="G31" s="357"/>
      <c r="H31" s="362"/>
      <c r="I31" s="362"/>
    </row>
    <row r="32" spans="1:9" x14ac:dyDescent="0.2">
      <c r="A32" s="136"/>
      <c r="B32" s="1322">
        <v>223</v>
      </c>
      <c r="C32" s="1323"/>
      <c r="D32" s="88" t="s">
        <v>363</v>
      </c>
      <c r="E32" s="130">
        <v>10376.5</v>
      </c>
      <c r="F32" s="130">
        <v>10376.5</v>
      </c>
      <c r="G32" s="357"/>
      <c r="H32" s="362"/>
      <c r="I32" s="362"/>
    </row>
    <row r="33" spans="1:9" x14ac:dyDescent="0.2">
      <c r="A33" s="136"/>
      <c r="B33" s="768"/>
      <c r="C33" s="769">
        <v>223</v>
      </c>
      <c r="D33" s="176" t="s">
        <v>1026</v>
      </c>
      <c r="E33" s="179">
        <v>150</v>
      </c>
      <c r="F33" s="179">
        <v>150</v>
      </c>
      <c r="G33" s="357"/>
      <c r="H33" s="362"/>
      <c r="I33" s="362"/>
    </row>
    <row r="34" spans="1:9" x14ac:dyDescent="0.2">
      <c r="A34" s="136"/>
      <c r="B34" s="795"/>
      <c r="C34" s="796">
        <v>453</v>
      </c>
      <c r="D34" s="176" t="s">
        <v>1027</v>
      </c>
      <c r="E34" s="179">
        <v>50</v>
      </c>
      <c r="F34" s="179">
        <v>50</v>
      </c>
      <c r="G34" s="357"/>
      <c r="H34" s="362"/>
      <c r="I34" s="362"/>
    </row>
    <row r="35" spans="1:9" ht="13.5" thickBot="1" x14ac:dyDescent="0.25">
      <c r="A35" s="237"/>
      <c r="B35" s="1302">
        <v>312</v>
      </c>
      <c r="C35" s="1303"/>
      <c r="D35" s="176" t="s">
        <v>934</v>
      </c>
      <c r="E35" s="179">
        <v>49751.7</v>
      </c>
      <c r="F35" s="179">
        <v>49751.7</v>
      </c>
      <c r="G35" s="357"/>
      <c r="H35" s="362"/>
      <c r="I35" s="362"/>
    </row>
    <row r="36" spans="1:9" ht="13.5" thickBot="1" x14ac:dyDescent="0.25">
      <c r="A36" s="23" t="s">
        <v>245</v>
      </c>
      <c r="B36" s="24"/>
      <c r="C36" s="24"/>
      <c r="D36" s="24"/>
      <c r="E36" s="60">
        <f>SUM(E31:E35)</f>
        <v>60328.2</v>
      </c>
      <c r="F36" s="61">
        <f>SUM(F31:F35)</f>
        <v>60328.2</v>
      </c>
      <c r="G36" s="357"/>
      <c r="H36" s="362"/>
      <c r="I36" s="362"/>
    </row>
    <row r="37" spans="1:9" ht="15.75" x14ac:dyDescent="0.25">
      <c r="A37" s="13" t="s">
        <v>14</v>
      </c>
      <c r="B37" s="283"/>
      <c r="C37" s="14"/>
      <c r="D37" s="14"/>
      <c r="E37" s="14"/>
      <c r="F37" s="14"/>
      <c r="G37" s="372"/>
      <c r="H37" s="372"/>
      <c r="I37" s="372"/>
    </row>
    <row r="38" spans="1:9" x14ac:dyDescent="0.2">
      <c r="A38" s="1"/>
      <c r="B38" s="47"/>
      <c r="G38" s="11"/>
      <c r="H38" s="11"/>
      <c r="I38" s="11"/>
    </row>
    <row r="39" spans="1:9" ht="27" customHeight="1" x14ac:dyDescent="0.2">
      <c r="A39" s="377" t="s">
        <v>22</v>
      </c>
      <c r="B39" s="1141" t="s">
        <v>15</v>
      </c>
      <c r="C39" s="1217"/>
      <c r="D39" s="1142"/>
      <c r="E39" s="175" t="s">
        <v>900</v>
      </c>
      <c r="F39" s="175" t="s">
        <v>1008</v>
      </c>
      <c r="G39" s="358"/>
      <c r="H39" s="358"/>
      <c r="I39" s="363"/>
    </row>
    <row r="40" spans="1:9" ht="12.75" customHeight="1" x14ac:dyDescent="0.2">
      <c r="A40" s="1304" t="s">
        <v>364</v>
      </c>
      <c r="B40" s="1310" t="s">
        <v>762</v>
      </c>
      <c r="C40" s="1311"/>
      <c r="D40" s="1312"/>
      <c r="E40" s="601">
        <v>0.85</v>
      </c>
      <c r="F40" s="601">
        <v>1</v>
      </c>
      <c r="G40" s="366"/>
      <c r="H40" s="367"/>
      <c r="I40" s="366"/>
    </row>
    <row r="41" spans="1:9" ht="12.75" customHeight="1" x14ac:dyDescent="0.2">
      <c r="A41" s="1305"/>
      <c r="B41" s="1307" t="s">
        <v>763</v>
      </c>
      <c r="C41" s="1308"/>
      <c r="D41" s="1309"/>
      <c r="E41" s="601">
        <v>0.8</v>
      </c>
      <c r="F41" s="602">
        <v>0.95</v>
      </c>
      <c r="G41" s="366"/>
      <c r="H41" s="367"/>
      <c r="I41" s="366"/>
    </row>
    <row r="42" spans="1:9" ht="12.75" customHeight="1" x14ac:dyDescent="0.2">
      <c r="A42" s="1305"/>
      <c r="B42" s="1307" t="s">
        <v>398</v>
      </c>
      <c r="C42" s="1308"/>
      <c r="D42" s="1309"/>
      <c r="E42" s="601">
        <v>0.95</v>
      </c>
      <c r="F42" s="601">
        <v>1</v>
      </c>
      <c r="G42" s="366"/>
      <c r="H42" s="367"/>
      <c r="I42" s="366"/>
    </row>
    <row r="43" spans="1:9" x14ac:dyDescent="0.2">
      <c r="A43" s="1305"/>
      <c r="B43" s="1313" t="s">
        <v>397</v>
      </c>
      <c r="C43" s="1314"/>
      <c r="D43" s="1315"/>
      <c r="E43" s="601">
        <v>0</v>
      </c>
      <c r="F43" s="603" t="s">
        <v>861</v>
      </c>
      <c r="G43" s="366"/>
      <c r="H43" s="367"/>
      <c r="I43" s="366"/>
    </row>
    <row r="44" spans="1:9" x14ac:dyDescent="0.2">
      <c r="A44" s="1305"/>
      <c r="B44" s="1316" t="s">
        <v>764</v>
      </c>
      <c r="C44" s="1317"/>
      <c r="D44" s="1318"/>
      <c r="E44" s="600" t="s">
        <v>769</v>
      </c>
      <c r="F44" s="603">
        <v>317</v>
      </c>
      <c r="G44" s="366"/>
      <c r="H44" s="367"/>
      <c r="I44" s="366"/>
    </row>
    <row r="45" spans="1:9" x14ac:dyDescent="0.2">
      <c r="A45" s="1305"/>
      <c r="B45" s="1307" t="s">
        <v>765</v>
      </c>
      <c r="C45" s="1308"/>
      <c r="D45" s="1309"/>
      <c r="E45" s="603">
        <v>10</v>
      </c>
      <c r="F45" s="603">
        <v>21</v>
      </c>
      <c r="G45" s="366"/>
      <c r="H45" s="367"/>
      <c r="I45" s="366"/>
    </row>
    <row r="46" spans="1:9" x14ac:dyDescent="0.2">
      <c r="A46" s="1305"/>
      <c r="B46" s="1307" t="s">
        <v>766</v>
      </c>
      <c r="C46" s="1308"/>
      <c r="D46" s="1309"/>
      <c r="E46" s="603">
        <v>8</v>
      </c>
      <c r="F46" s="603">
        <v>8</v>
      </c>
      <c r="G46" s="366"/>
      <c r="H46" s="367"/>
      <c r="I46" s="366"/>
    </row>
    <row r="47" spans="1:9" x14ac:dyDescent="0.2">
      <c r="A47" s="1305"/>
      <c r="B47" s="1307" t="s">
        <v>767</v>
      </c>
      <c r="C47" s="1308"/>
      <c r="D47" s="1309"/>
      <c r="E47" s="603">
        <v>10</v>
      </c>
      <c r="F47" s="603">
        <v>12</v>
      </c>
      <c r="G47" s="366"/>
      <c r="H47" s="367"/>
      <c r="I47" s="366"/>
    </row>
    <row r="48" spans="1:9" x14ac:dyDescent="0.2">
      <c r="A48" s="1306"/>
      <c r="B48" s="1307" t="s">
        <v>768</v>
      </c>
      <c r="C48" s="1308"/>
      <c r="D48" s="1309"/>
      <c r="E48" s="603">
        <v>2</v>
      </c>
      <c r="F48" s="603">
        <v>4</v>
      </c>
      <c r="G48" s="364"/>
      <c r="H48" s="365"/>
      <c r="I48" s="11"/>
    </row>
    <row r="49" spans="1:9" ht="12.75" customHeight="1" x14ac:dyDescent="0.2">
      <c r="E49" s="368"/>
      <c r="F49" s="368"/>
      <c r="G49" s="369"/>
      <c r="H49" s="370"/>
      <c r="I49" s="371"/>
    </row>
    <row r="50" spans="1:9" ht="13.5" thickBot="1" x14ac:dyDescent="0.25">
      <c r="A50" s="6" t="s">
        <v>16</v>
      </c>
      <c r="E50" s="6"/>
      <c r="G50" s="373" t="s">
        <v>273</v>
      </c>
      <c r="H50" s="373"/>
      <c r="I50" s="357"/>
    </row>
    <row r="51" spans="1:9" ht="303.75" customHeight="1" thickBot="1" x14ac:dyDescent="0.25">
      <c r="A51" s="376" t="s">
        <v>17</v>
      </c>
      <c r="B51" s="1319" t="s">
        <v>1028</v>
      </c>
      <c r="C51" s="1320"/>
      <c r="D51" s="1320"/>
      <c r="E51" s="1320"/>
      <c r="F51" s="1321"/>
      <c r="G51" s="374"/>
      <c r="H51" s="374"/>
      <c r="I51" s="374"/>
    </row>
    <row r="52" spans="1:9" ht="13.5" thickBot="1" x14ac:dyDescent="0.25">
      <c r="G52" s="11"/>
      <c r="H52" s="11"/>
      <c r="I52" s="11"/>
    </row>
    <row r="53" spans="1:9" ht="35.25" customHeight="1" thickBot="1" x14ac:dyDescent="0.25">
      <c r="A53" s="243" t="s">
        <v>253</v>
      </c>
      <c r="B53" s="1114" t="s">
        <v>862</v>
      </c>
      <c r="C53" s="850"/>
      <c r="D53" s="850"/>
      <c r="E53" s="850"/>
      <c r="F53" s="851"/>
      <c r="G53" s="374"/>
      <c r="H53" s="374"/>
      <c r="I53" s="374"/>
    </row>
  </sheetData>
  <mergeCells count="29">
    <mergeCell ref="D3:F3"/>
    <mergeCell ref="D4:F4"/>
    <mergeCell ref="D5:F5"/>
    <mergeCell ref="C8:F8"/>
    <mergeCell ref="C9:F9"/>
    <mergeCell ref="C10:F10"/>
    <mergeCell ref="D6:F6"/>
    <mergeCell ref="C12:D12"/>
    <mergeCell ref="C13:D13"/>
    <mergeCell ref="C14:D14"/>
    <mergeCell ref="C15:D15"/>
    <mergeCell ref="C17:F17"/>
    <mergeCell ref="C18:F18"/>
    <mergeCell ref="B31:C31"/>
    <mergeCell ref="B32:C32"/>
    <mergeCell ref="B35:C35"/>
    <mergeCell ref="A40:A48"/>
    <mergeCell ref="B46:D46"/>
    <mergeCell ref="B47:D47"/>
    <mergeCell ref="B53:F53"/>
    <mergeCell ref="B39:D39"/>
    <mergeCell ref="B40:D40"/>
    <mergeCell ref="B41:D41"/>
    <mergeCell ref="B42:D42"/>
    <mergeCell ref="B43:D43"/>
    <mergeCell ref="B44:D44"/>
    <mergeCell ref="B45:D45"/>
    <mergeCell ref="B51:F51"/>
    <mergeCell ref="B48:D48"/>
  </mergeCells>
  <pageMargins left="0.7" right="0.7" top="0.75" bottom="0.75" header="0.3" footer="0.3"/>
  <pageSetup paperSize="9" scale="78" fitToHeight="0" orientation="portrait" verticalDpi="0" r:id="rId1"/>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FFFF00"/>
    <pageSetUpPr fitToPage="1"/>
  </sheetPr>
  <dimension ref="A1:I43"/>
  <sheetViews>
    <sheetView topLeftCell="A3"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16" t="s">
        <v>642</v>
      </c>
      <c r="B5" s="3"/>
      <c r="C5" s="670" t="s">
        <v>423</v>
      </c>
      <c r="D5" s="1100" t="s">
        <v>424</v>
      </c>
      <c r="E5" s="1101"/>
      <c r="F5" s="1102"/>
      <c r="G5" s="7"/>
      <c r="H5" s="7"/>
      <c r="I5" s="7"/>
    </row>
    <row r="6" spans="1:9" ht="13.5" thickBot="1" x14ac:dyDescent="0.25">
      <c r="A6" s="16" t="s">
        <v>27</v>
      </c>
      <c r="B6" s="3"/>
      <c r="C6" s="671" t="s">
        <v>657</v>
      </c>
      <c r="D6" s="1100" t="s">
        <v>429</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429</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863</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32.537999999999997</v>
      </c>
      <c r="D13" s="834"/>
      <c r="E13" s="3"/>
      <c r="F13" s="3"/>
      <c r="G13" s="7"/>
      <c r="H13" s="7"/>
      <c r="I13" s="7"/>
    </row>
    <row r="14" spans="1:9" ht="13.5" thickBot="1" x14ac:dyDescent="0.25">
      <c r="A14" s="284" t="s">
        <v>272</v>
      </c>
      <c r="B14" s="3"/>
      <c r="C14" s="1159">
        <v>33.283000000000001</v>
      </c>
      <c r="D14" s="834"/>
      <c r="E14" s="3"/>
      <c r="F14" s="3"/>
      <c r="G14" s="7"/>
      <c r="H14" s="7"/>
      <c r="I14" s="7"/>
    </row>
    <row r="15" spans="1:9" ht="13.5" thickBot="1" x14ac:dyDescent="0.25">
      <c r="A15" s="281" t="s">
        <v>1</v>
      </c>
      <c r="B15" s="3"/>
      <c r="C15" s="1161">
        <v>33.283000000000001</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1221</v>
      </c>
      <c r="D17" s="830"/>
      <c r="E17" s="830"/>
      <c r="F17" s="834"/>
      <c r="G17" s="7"/>
      <c r="H17" s="7"/>
      <c r="I17" s="7"/>
    </row>
    <row r="18" spans="1:9" ht="13.5" thickBot="1" x14ac:dyDescent="0.25">
      <c r="A18" s="281" t="s">
        <v>19</v>
      </c>
      <c r="B18" s="3"/>
      <c r="C18" s="829" t="s">
        <v>1222</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23520</v>
      </c>
      <c r="F23" s="130">
        <v>23520</v>
      </c>
      <c r="G23" s="358"/>
      <c r="H23" s="358"/>
      <c r="I23" s="358"/>
    </row>
    <row r="24" spans="1:9" x14ac:dyDescent="0.2">
      <c r="A24" s="136"/>
      <c r="B24" s="88">
        <v>620</v>
      </c>
      <c r="C24" s="87"/>
      <c r="D24" s="88" t="s">
        <v>57</v>
      </c>
      <c r="E24" s="130">
        <v>8319</v>
      </c>
      <c r="F24" s="130">
        <v>8319</v>
      </c>
      <c r="G24" s="358"/>
      <c r="H24" s="358"/>
      <c r="I24" s="358"/>
    </row>
    <row r="25" spans="1:9" x14ac:dyDescent="0.2">
      <c r="A25" s="237"/>
      <c r="B25" s="176">
        <v>630</v>
      </c>
      <c r="C25" s="176"/>
      <c r="D25" s="176" t="s">
        <v>55</v>
      </c>
      <c r="E25" s="179">
        <v>1444</v>
      </c>
      <c r="F25" s="179">
        <v>1444</v>
      </c>
      <c r="G25" s="357"/>
      <c r="H25" s="359"/>
      <c r="I25" s="359"/>
    </row>
    <row r="26" spans="1:9" ht="13.5" thickBot="1" x14ac:dyDescent="0.25">
      <c r="A26" s="250"/>
      <c r="B26" s="263">
        <v>640</v>
      </c>
      <c r="C26" s="263"/>
      <c r="D26" s="263" t="s">
        <v>66</v>
      </c>
      <c r="E26" s="264">
        <v>0</v>
      </c>
      <c r="F26" s="264">
        <v>0</v>
      </c>
      <c r="G26" s="360"/>
      <c r="H26" s="361"/>
      <c r="I26" s="361"/>
    </row>
    <row r="27" spans="1:9" ht="13.5" thickBot="1" x14ac:dyDescent="0.25">
      <c r="A27" s="23" t="s">
        <v>11</v>
      </c>
      <c r="B27" s="24"/>
      <c r="C27" s="24"/>
      <c r="D27" s="24"/>
      <c r="E27" s="60">
        <f>SUM(E23:E26)</f>
        <v>33283</v>
      </c>
      <c r="F27" s="61">
        <f>SUM(F23:F26)</f>
        <v>33283</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33283</v>
      </c>
      <c r="F30" s="58">
        <f>F29+F27</f>
        <v>33283</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266</v>
      </c>
      <c r="E32" s="55">
        <v>1378</v>
      </c>
      <c r="F32" s="385">
        <v>1378</v>
      </c>
      <c r="G32" s="372"/>
      <c r="H32" s="372"/>
      <c r="I32" s="372"/>
    </row>
    <row r="33" spans="1:9" ht="13.5" thickBot="1" x14ac:dyDescent="0.25">
      <c r="A33" s="33" t="s">
        <v>245</v>
      </c>
      <c r="B33" s="31"/>
      <c r="C33" s="31"/>
      <c r="D33" s="31"/>
      <c r="E33" s="356">
        <f>E32</f>
        <v>1378</v>
      </c>
      <c r="F33" s="356">
        <f>F32</f>
        <v>1378</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44.25" customHeight="1" x14ac:dyDescent="0.2">
      <c r="A38" s="826" t="s">
        <v>421</v>
      </c>
      <c r="B38" s="826"/>
      <c r="C38" s="826"/>
      <c r="D38" s="616" t="s">
        <v>658</v>
      </c>
      <c r="E38" s="44">
        <v>2</v>
      </c>
      <c r="F38" s="63">
        <v>2</v>
      </c>
      <c r="G38" s="369"/>
      <c r="H38" s="370"/>
      <c r="I38" s="371"/>
    </row>
    <row r="39" spans="1:9" ht="35.25" customHeight="1" x14ac:dyDescent="0.2">
      <c r="A39" s="826"/>
      <c r="B39" s="826"/>
      <c r="C39" s="826"/>
      <c r="D39" s="616" t="s">
        <v>787</v>
      </c>
      <c r="E39" s="208">
        <v>60</v>
      </c>
      <c r="F39" s="583">
        <v>43</v>
      </c>
      <c r="G39" s="369"/>
      <c r="H39" s="370"/>
      <c r="I39" s="371"/>
    </row>
    <row r="40" spans="1:9" ht="24.75" customHeight="1" thickBot="1" x14ac:dyDescent="0.25">
      <c r="A40" s="6" t="s">
        <v>16</v>
      </c>
      <c r="E40" s="6"/>
      <c r="G40" s="374"/>
      <c r="H40" s="374"/>
      <c r="I40" s="374"/>
    </row>
    <row r="41" spans="1:9" ht="147.75" customHeight="1" thickBot="1" x14ac:dyDescent="0.25">
      <c r="A41" s="376" t="s">
        <v>17</v>
      </c>
      <c r="B41" s="1114" t="s">
        <v>1230</v>
      </c>
      <c r="C41" s="850"/>
      <c r="D41" s="850"/>
      <c r="E41" s="850"/>
      <c r="F41" s="851"/>
    </row>
    <row r="42" spans="1:9" ht="13.5" thickBot="1" x14ac:dyDescent="0.25"/>
    <row r="43" spans="1:9" ht="24.75" thickBot="1" x14ac:dyDescent="0.25">
      <c r="A43" s="243" t="s">
        <v>253</v>
      </c>
      <c r="B43" s="1114" t="s">
        <v>420</v>
      </c>
      <c r="C43" s="850"/>
      <c r="D43" s="850"/>
      <c r="E43" s="850"/>
      <c r="F43" s="851"/>
    </row>
  </sheetData>
  <mergeCells count="19">
    <mergeCell ref="B43:F43"/>
    <mergeCell ref="C18:F18"/>
    <mergeCell ref="B31:C31"/>
    <mergeCell ref="B32:C32"/>
    <mergeCell ref="A37:C37"/>
    <mergeCell ref="B41:F41"/>
    <mergeCell ref="A38:C39"/>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FFFF00"/>
    <pageSetUpPr fitToPage="1"/>
  </sheetPr>
  <dimension ref="A1:I42"/>
  <sheetViews>
    <sheetView topLeftCell="A13" workbookViewId="0">
      <selection activeCell="B43" sqref="B43"/>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16" t="s">
        <v>642</v>
      </c>
      <c r="B5" s="3"/>
      <c r="C5" s="670" t="s">
        <v>423</v>
      </c>
      <c r="D5" s="1100" t="s">
        <v>424</v>
      </c>
      <c r="E5" s="1101"/>
      <c r="F5" s="1102"/>
      <c r="G5" s="7"/>
      <c r="H5" s="7"/>
      <c r="I5" s="7"/>
    </row>
    <row r="6" spans="1:9" ht="13.5" thickBot="1" x14ac:dyDescent="0.25">
      <c r="A6" s="16" t="s">
        <v>27</v>
      </c>
      <c r="B6" s="3"/>
      <c r="C6" s="670" t="s">
        <v>747</v>
      </c>
      <c r="D6" s="1327" t="s">
        <v>426</v>
      </c>
      <c r="E6" s="1328"/>
      <c r="F6" s="1329"/>
      <c r="G6" s="7"/>
      <c r="H6" s="7"/>
      <c r="I6" s="7"/>
    </row>
    <row r="7" spans="1:9" ht="13.5" thickBot="1" x14ac:dyDescent="0.25">
      <c r="A7" s="4"/>
      <c r="B7" s="3"/>
      <c r="C7" s="3"/>
      <c r="D7" s="3"/>
      <c r="E7" s="3"/>
      <c r="F7" s="3"/>
      <c r="G7" s="7"/>
      <c r="H7" s="7"/>
      <c r="I7" s="7"/>
    </row>
    <row r="8" spans="1:9" ht="13.5" thickBot="1" x14ac:dyDescent="0.25">
      <c r="A8" s="284" t="s">
        <v>21</v>
      </c>
      <c r="B8" s="3"/>
      <c r="C8" s="1330" t="s">
        <v>427</v>
      </c>
      <c r="D8" s="1331"/>
      <c r="E8" s="1331"/>
      <c r="F8" s="1332"/>
      <c r="G8" s="438"/>
      <c r="H8" s="7"/>
      <c r="I8" s="7"/>
    </row>
    <row r="9" spans="1:9" ht="23.25" thickBot="1" x14ac:dyDescent="0.25">
      <c r="A9" s="281" t="s">
        <v>25</v>
      </c>
      <c r="B9" s="3"/>
      <c r="C9" s="1333" t="s">
        <v>419</v>
      </c>
      <c r="D9" s="1334"/>
      <c r="E9" s="1334"/>
      <c r="F9" s="1335"/>
      <c r="G9" s="7"/>
      <c r="H9" s="7"/>
      <c r="I9" s="7"/>
    </row>
    <row r="10" spans="1:9" ht="13.5" thickBot="1" x14ac:dyDescent="0.25">
      <c r="A10" s="281" t="s">
        <v>26</v>
      </c>
      <c r="B10" s="3"/>
      <c r="C10" s="9" t="s">
        <v>1042</v>
      </c>
      <c r="D10" s="8"/>
      <c r="E10" s="8"/>
      <c r="F10" s="53"/>
      <c r="G10" s="22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50.8</v>
      </c>
      <c r="D13" s="834"/>
      <c r="E13" s="3"/>
      <c r="F13" s="3"/>
      <c r="G13" s="7"/>
      <c r="H13" s="7"/>
      <c r="I13" s="7"/>
    </row>
    <row r="14" spans="1:9" ht="13.5" thickBot="1" x14ac:dyDescent="0.25">
      <c r="A14" s="284" t="s">
        <v>272</v>
      </c>
      <c r="B14" s="3"/>
      <c r="C14" s="1159">
        <v>50.8</v>
      </c>
      <c r="D14" s="834"/>
      <c r="E14" s="3"/>
      <c r="F14" s="3"/>
      <c r="G14" s="7"/>
      <c r="H14" s="7"/>
      <c r="I14" s="7"/>
    </row>
    <row r="15" spans="1:9" ht="13.5" thickBot="1" x14ac:dyDescent="0.25">
      <c r="A15" s="281" t="s">
        <v>1</v>
      </c>
      <c r="B15" s="3"/>
      <c r="C15" s="1161">
        <v>50.8</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1036</v>
      </c>
      <c r="D17" s="830"/>
      <c r="E17" s="830"/>
      <c r="F17" s="834"/>
      <c r="G17" s="7"/>
      <c r="H17" s="7"/>
      <c r="I17" s="7"/>
    </row>
    <row r="18" spans="1:9" ht="13.5" thickBot="1" x14ac:dyDescent="0.25">
      <c r="A18" s="281" t="s">
        <v>19</v>
      </c>
      <c r="B18" s="3"/>
      <c r="C18" s="829" t="s">
        <v>1037</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341">
        <v>35114</v>
      </c>
      <c r="F23" s="341">
        <v>35114</v>
      </c>
      <c r="G23" s="358"/>
      <c r="H23" s="358"/>
      <c r="I23" s="358"/>
    </row>
    <row r="24" spans="1:9" x14ac:dyDescent="0.2">
      <c r="A24" s="136"/>
      <c r="B24" s="88">
        <v>620</v>
      </c>
      <c r="C24" s="87"/>
      <c r="D24" s="88" t="s">
        <v>57</v>
      </c>
      <c r="E24" s="341">
        <v>12659</v>
      </c>
      <c r="F24" s="341">
        <v>12659</v>
      </c>
      <c r="G24" s="358"/>
      <c r="H24" s="358"/>
      <c r="I24" s="358"/>
    </row>
    <row r="25" spans="1:9" x14ac:dyDescent="0.2">
      <c r="A25" s="237"/>
      <c r="B25" s="176">
        <v>630</v>
      </c>
      <c r="C25" s="176"/>
      <c r="D25" s="176" t="s">
        <v>55</v>
      </c>
      <c r="E25" s="341">
        <v>2820</v>
      </c>
      <c r="F25" s="341">
        <v>2820</v>
      </c>
      <c r="G25" s="357"/>
      <c r="H25" s="359"/>
      <c r="I25" s="359"/>
    </row>
    <row r="26" spans="1:9" ht="13.5" thickBot="1" x14ac:dyDescent="0.25">
      <c r="A26" s="250"/>
      <c r="B26" s="263">
        <v>640</v>
      </c>
      <c r="C26" s="263"/>
      <c r="D26" s="263" t="s">
        <v>66</v>
      </c>
      <c r="E26" s="341">
        <v>207</v>
      </c>
      <c r="F26" s="341">
        <v>207</v>
      </c>
      <c r="G26" s="360"/>
      <c r="H26" s="361"/>
      <c r="I26" s="361"/>
    </row>
    <row r="27" spans="1:9" ht="13.5" thickBot="1" x14ac:dyDescent="0.25">
      <c r="A27" s="23" t="s">
        <v>11</v>
      </c>
      <c r="B27" s="24"/>
      <c r="C27" s="24"/>
      <c r="D27" s="24"/>
      <c r="E27" s="60">
        <f>SUM(E23:E26)</f>
        <v>50800</v>
      </c>
      <c r="F27" s="61">
        <f>SUM(F23:F26)</f>
        <v>50800</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50800</v>
      </c>
      <c r="F30" s="58">
        <f>F29+F27</f>
        <v>50800</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773</v>
      </c>
      <c r="E32" s="55">
        <v>1340</v>
      </c>
      <c r="F32" s="385">
        <v>1340</v>
      </c>
      <c r="G32" s="372"/>
      <c r="H32" s="372"/>
      <c r="I32" s="372"/>
    </row>
    <row r="33" spans="1:9" ht="13.5" thickBot="1" x14ac:dyDescent="0.25">
      <c r="A33" s="33" t="s">
        <v>245</v>
      </c>
      <c r="B33" s="31"/>
      <c r="C33" s="31"/>
      <c r="D33" s="31"/>
      <c r="E33" s="356">
        <f>E32</f>
        <v>1340</v>
      </c>
      <c r="F33" s="356">
        <f>F32</f>
        <v>1340</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46.5" customHeight="1" x14ac:dyDescent="0.2">
      <c r="A38" s="826" t="s">
        <v>428</v>
      </c>
      <c r="B38" s="826"/>
      <c r="C38" s="826"/>
      <c r="D38" s="431" t="s">
        <v>422</v>
      </c>
      <c r="E38" s="44">
        <v>75</v>
      </c>
      <c r="F38" s="63">
        <v>65</v>
      </c>
      <c r="G38" s="369"/>
      <c r="H38" s="370"/>
      <c r="I38" s="371"/>
    </row>
    <row r="39" spans="1:9" ht="24.75" customHeight="1" thickBot="1" x14ac:dyDescent="0.25">
      <c r="A39" s="6" t="s">
        <v>16</v>
      </c>
      <c r="E39" s="6"/>
      <c r="G39" s="374"/>
      <c r="H39" s="374"/>
      <c r="I39" s="374"/>
    </row>
    <row r="40" spans="1:9" ht="229.5" customHeight="1" thickBot="1" x14ac:dyDescent="0.25">
      <c r="A40" s="376" t="s">
        <v>17</v>
      </c>
      <c r="B40" s="1114" t="s">
        <v>1045</v>
      </c>
      <c r="C40" s="850"/>
      <c r="D40" s="850"/>
      <c r="E40" s="850"/>
      <c r="F40" s="851"/>
    </row>
    <row r="41" spans="1:9" ht="13.5" thickBot="1" x14ac:dyDescent="0.25"/>
    <row r="42" spans="1:9" ht="73.5" customHeight="1" thickBot="1" x14ac:dyDescent="0.25">
      <c r="A42" s="243" t="s">
        <v>253</v>
      </c>
      <c r="B42" s="1114" t="s">
        <v>1046</v>
      </c>
      <c r="C42" s="850"/>
      <c r="D42" s="850"/>
      <c r="E42" s="850"/>
      <c r="F42" s="851"/>
    </row>
  </sheetData>
  <mergeCells count="18">
    <mergeCell ref="C17:F17"/>
    <mergeCell ref="C9:F9"/>
    <mergeCell ref="C12:D12"/>
    <mergeCell ref="C13:D13"/>
    <mergeCell ref="C14:D14"/>
    <mergeCell ref="C15:D15"/>
    <mergeCell ref="D3:F3"/>
    <mergeCell ref="D4:F4"/>
    <mergeCell ref="D5:F5"/>
    <mergeCell ref="D6:F6"/>
    <mergeCell ref="C8:F8"/>
    <mergeCell ref="B42:F42"/>
    <mergeCell ref="C18:F18"/>
    <mergeCell ref="B31:C31"/>
    <mergeCell ref="B32:C32"/>
    <mergeCell ref="A37:C37"/>
    <mergeCell ref="A38:C38"/>
    <mergeCell ref="B40:F40"/>
  </mergeCells>
  <pageMargins left="0.7" right="0.7" top="0.75" bottom="0.75" header="0.3" footer="0.3"/>
  <pageSetup paperSize="9" fitToHeight="0" orientation="portrait" r:id="rId1"/>
  <legacyDrawing r:id="rId2"/>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FFFF00"/>
    <pageSetUpPr fitToPage="1"/>
  </sheetPr>
  <dimension ref="A1:I43"/>
  <sheetViews>
    <sheetView topLeftCell="A4"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280" t="s">
        <v>240</v>
      </c>
      <c r="D4" s="829" t="s">
        <v>241</v>
      </c>
      <c r="E4" s="830"/>
      <c r="F4" s="834"/>
      <c r="G4" s="7"/>
      <c r="H4" s="7"/>
      <c r="I4" s="7"/>
    </row>
    <row r="5" spans="1:9" ht="13.5" thickBot="1" x14ac:dyDescent="0.25">
      <c r="A5" s="16" t="s">
        <v>642</v>
      </c>
      <c r="B5" s="3"/>
      <c r="C5" s="280" t="s">
        <v>423</v>
      </c>
      <c r="D5" s="1100" t="s">
        <v>424</v>
      </c>
      <c r="E5" s="1101"/>
      <c r="F5" s="1102"/>
      <c r="G5" s="7"/>
      <c r="H5" s="7"/>
      <c r="I5" s="7"/>
    </row>
    <row r="6" spans="1:9" ht="13.5" thickBot="1" x14ac:dyDescent="0.25">
      <c r="A6" s="16" t="s">
        <v>27</v>
      </c>
      <c r="B6" s="3"/>
      <c r="C6" s="280" t="s">
        <v>675</v>
      </c>
      <c r="D6" s="1100" t="s">
        <v>425</v>
      </c>
      <c r="E6" s="1101"/>
      <c r="F6" s="1102"/>
      <c r="G6" s="7"/>
      <c r="H6" s="7"/>
      <c r="I6" s="7"/>
    </row>
    <row r="7" spans="1:9" ht="13.5" thickBot="1" x14ac:dyDescent="0.25">
      <c r="A7" s="4"/>
      <c r="B7" s="3"/>
      <c r="C7" s="3"/>
      <c r="D7" s="3"/>
      <c r="E7" s="3"/>
      <c r="F7" s="3"/>
      <c r="G7" s="7"/>
      <c r="H7" s="7"/>
      <c r="I7" s="7"/>
    </row>
    <row r="8" spans="1:9" ht="13.5" thickBot="1" x14ac:dyDescent="0.25">
      <c r="A8" s="284" t="s">
        <v>21</v>
      </c>
      <c r="B8" s="3"/>
      <c r="C8" s="829" t="s">
        <v>418</v>
      </c>
      <c r="D8" s="830"/>
      <c r="E8" s="830"/>
      <c r="F8" s="834"/>
      <c r="G8" s="7"/>
      <c r="H8" s="7"/>
      <c r="I8" s="7"/>
    </row>
    <row r="9" spans="1:9" ht="23.25" thickBot="1" x14ac:dyDescent="0.25">
      <c r="A9" s="281" t="s">
        <v>25</v>
      </c>
      <c r="B9" s="3"/>
      <c r="C9" s="953" t="s">
        <v>419</v>
      </c>
      <c r="D9" s="954"/>
      <c r="E9" s="954"/>
      <c r="F9" s="955"/>
      <c r="G9" s="7"/>
      <c r="H9" s="7"/>
      <c r="I9" s="7"/>
    </row>
    <row r="10" spans="1:9" ht="13.5" thickBot="1" x14ac:dyDescent="0.25">
      <c r="A10" s="281" t="s">
        <v>26</v>
      </c>
      <c r="B10" s="3"/>
      <c r="C10" s="829" t="s">
        <v>401</v>
      </c>
      <c r="D10" s="830"/>
      <c r="E10" s="830"/>
      <c r="F10" s="834"/>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80.41</v>
      </c>
      <c r="D13" s="834"/>
      <c r="E13" s="3"/>
      <c r="F13" s="3"/>
      <c r="G13" s="7"/>
      <c r="H13" s="7"/>
      <c r="I13" s="7"/>
    </row>
    <row r="14" spans="1:9" ht="13.5" thickBot="1" x14ac:dyDescent="0.25">
      <c r="A14" s="284" t="s">
        <v>272</v>
      </c>
      <c r="B14" s="3"/>
      <c r="C14" s="1159">
        <v>84.48</v>
      </c>
      <c r="D14" s="834"/>
      <c r="E14" s="3"/>
      <c r="F14" s="3"/>
      <c r="G14" s="7"/>
      <c r="H14" s="7"/>
      <c r="I14" s="7"/>
    </row>
    <row r="15" spans="1:9" ht="13.5" thickBot="1" x14ac:dyDescent="0.25">
      <c r="A15" s="281" t="s">
        <v>1</v>
      </c>
      <c r="B15" s="3"/>
      <c r="C15" s="1161">
        <v>84.48</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1053</v>
      </c>
      <c r="D17" s="830"/>
      <c r="E17" s="830"/>
      <c r="F17" s="834"/>
      <c r="G17" s="7"/>
      <c r="H17" s="7"/>
      <c r="I17" s="7"/>
    </row>
    <row r="18" spans="1:9" ht="13.5" thickBot="1" x14ac:dyDescent="0.25">
      <c r="A18" s="281" t="s">
        <v>19</v>
      </c>
      <c r="B18" s="3"/>
      <c r="C18" s="829" t="s">
        <v>1054</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21" t="s">
        <v>8</v>
      </c>
      <c r="E22" s="21" t="s">
        <v>9</v>
      </c>
      <c r="F22" s="21" t="s">
        <v>10</v>
      </c>
      <c r="G22" s="358"/>
      <c r="H22" s="358"/>
      <c r="I22" s="358"/>
    </row>
    <row r="23" spans="1:9" x14ac:dyDescent="0.2">
      <c r="A23" s="136"/>
      <c r="B23" s="88">
        <v>610</v>
      </c>
      <c r="C23" s="87"/>
      <c r="D23" s="88" t="s">
        <v>54</v>
      </c>
      <c r="E23" s="130">
        <v>60390</v>
      </c>
      <c r="F23" s="130">
        <v>60390</v>
      </c>
      <c r="G23" s="358"/>
      <c r="H23" s="358"/>
      <c r="I23" s="358"/>
    </row>
    <row r="24" spans="1:9" x14ac:dyDescent="0.2">
      <c r="A24" s="136"/>
      <c r="B24" s="88">
        <v>620</v>
      </c>
      <c r="C24" s="87"/>
      <c r="D24" s="88" t="s">
        <v>57</v>
      </c>
      <c r="E24" s="130">
        <v>22008</v>
      </c>
      <c r="F24" s="130">
        <v>22008</v>
      </c>
      <c r="G24" s="358"/>
      <c r="H24" s="358"/>
      <c r="I24" s="358"/>
    </row>
    <row r="25" spans="1:9" x14ac:dyDescent="0.2">
      <c r="A25" s="237"/>
      <c r="B25" s="176">
        <v>630</v>
      </c>
      <c r="C25" s="176"/>
      <c r="D25" s="176" t="s">
        <v>55</v>
      </c>
      <c r="E25" s="179">
        <v>1590</v>
      </c>
      <c r="F25" s="179">
        <v>1590</v>
      </c>
      <c r="G25" s="357"/>
      <c r="H25" s="359"/>
      <c r="I25" s="359"/>
    </row>
    <row r="26" spans="1:9" ht="13.5" thickBot="1" x14ac:dyDescent="0.25">
      <c r="A26" s="250"/>
      <c r="B26" s="263">
        <v>640</v>
      </c>
      <c r="C26" s="263"/>
      <c r="D26" s="263" t="s">
        <v>66</v>
      </c>
      <c r="E26" s="264">
        <v>492</v>
      </c>
      <c r="F26" s="264">
        <v>492</v>
      </c>
      <c r="G26" s="360"/>
      <c r="H26" s="361"/>
      <c r="I26" s="361"/>
    </row>
    <row r="27" spans="1:9" ht="13.5" thickBot="1" x14ac:dyDescent="0.25">
      <c r="A27" s="23" t="s">
        <v>11</v>
      </c>
      <c r="B27" s="24"/>
      <c r="C27" s="24"/>
      <c r="D27" s="24"/>
      <c r="E27" s="60">
        <f>SUM(E23:E26)</f>
        <v>84480</v>
      </c>
      <c r="F27" s="61">
        <f>SUM(F23:F26)</f>
        <v>84480</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84480</v>
      </c>
      <c r="F30" s="58">
        <f>F29+F27</f>
        <v>84480</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773</v>
      </c>
      <c r="E32" s="55">
        <v>3955</v>
      </c>
      <c r="F32" s="385">
        <v>3955</v>
      </c>
      <c r="G32" s="372"/>
      <c r="H32" s="372"/>
      <c r="I32" s="372"/>
    </row>
    <row r="33" spans="1:9" ht="13.5" thickBot="1" x14ac:dyDescent="0.25">
      <c r="A33" s="33" t="s">
        <v>245</v>
      </c>
      <c r="B33" s="31"/>
      <c r="C33" s="31"/>
      <c r="D33" s="31"/>
      <c r="E33" s="356">
        <f>E32</f>
        <v>3955</v>
      </c>
      <c r="F33" s="356">
        <f>F32</f>
        <v>3955</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27.75" customHeight="1" x14ac:dyDescent="0.2">
      <c r="A38" s="820" t="s">
        <v>421</v>
      </c>
      <c r="B38" s="821"/>
      <c r="C38" s="822"/>
      <c r="D38" s="698" t="s">
        <v>658</v>
      </c>
      <c r="E38" s="63">
        <v>5</v>
      </c>
      <c r="F38" s="63">
        <v>5</v>
      </c>
      <c r="G38" s="364"/>
      <c r="H38" s="365"/>
      <c r="I38" s="11"/>
    </row>
    <row r="39" spans="1:9" ht="46.5" customHeight="1" x14ac:dyDescent="0.2">
      <c r="A39" s="823"/>
      <c r="B39" s="824"/>
      <c r="C39" s="825"/>
      <c r="D39" s="431" t="s">
        <v>782</v>
      </c>
      <c r="E39" s="44">
        <v>125</v>
      </c>
      <c r="F39" s="63">
        <v>132</v>
      </c>
      <c r="G39" s="369"/>
      <c r="H39" s="370"/>
      <c r="I39" s="371"/>
    </row>
    <row r="40" spans="1:9" ht="24.75" customHeight="1" thickBot="1" x14ac:dyDescent="0.25">
      <c r="A40" s="6" t="s">
        <v>16</v>
      </c>
      <c r="E40" s="6"/>
      <c r="G40" s="374"/>
      <c r="H40" s="374"/>
      <c r="I40" s="374"/>
    </row>
    <row r="41" spans="1:9" ht="135" customHeight="1" thickBot="1" x14ac:dyDescent="0.25">
      <c r="A41" s="376" t="s">
        <v>17</v>
      </c>
      <c r="B41" s="1114" t="s">
        <v>1056</v>
      </c>
      <c r="C41" s="850"/>
      <c r="D41" s="850"/>
      <c r="E41" s="850"/>
      <c r="F41" s="851"/>
    </row>
    <row r="42" spans="1:9" ht="13.5" thickBot="1" x14ac:dyDescent="0.25"/>
    <row r="43" spans="1:9" ht="24.75" thickBot="1" x14ac:dyDescent="0.25">
      <c r="A43" s="243" t="s">
        <v>253</v>
      </c>
      <c r="B43" s="1114" t="s">
        <v>420</v>
      </c>
      <c r="C43" s="850"/>
      <c r="D43" s="850"/>
      <c r="E43" s="850"/>
      <c r="F43" s="851"/>
    </row>
  </sheetData>
  <mergeCells count="19">
    <mergeCell ref="B43:F43"/>
    <mergeCell ref="C18:F18"/>
    <mergeCell ref="B31:C31"/>
    <mergeCell ref="B32:C32"/>
    <mergeCell ref="A37:C37"/>
    <mergeCell ref="B41:F41"/>
    <mergeCell ref="A38:C39"/>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FFFF00"/>
    <pageSetUpPr fitToPage="1"/>
  </sheetPr>
  <dimension ref="A1:I43"/>
  <sheetViews>
    <sheetView workbookViewId="0">
      <selection activeCell="B42" sqref="B42"/>
    </sheetView>
  </sheetViews>
  <sheetFormatPr defaultRowHeight="12.75" x14ac:dyDescent="0.2"/>
  <cols>
    <col min="1" max="1" width="23.5703125" customWidth="1"/>
    <col min="2" max="2" width="4.5703125" customWidth="1"/>
    <col min="3" max="3" width="5.85546875" customWidth="1"/>
    <col min="4" max="4" width="20" customWidth="1"/>
    <col min="5" max="5" width="16.85546875" customWidth="1"/>
    <col min="6" max="6" width="17" customWidth="1"/>
    <col min="7" max="7" width="22.42578125" customWidth="1"/>
    <col min="8" max="8" width="20.85546875" customWidth="1"/>
    <col min="9" max="9" width="24" customWidth="1"/>
  </cols>
  <sheetData>
    <row r="1" spans="1:9" ht="15.75" x14ac:dyDescent="0.25">
      <c r="A1" s="13" t="s">
        <v>4</v>
      </c>
      <c r="B1" s="13"/>
      <c r="C1" s="14"/>
      <c r="D1" s="14"/>
      <c r="E1" s="14"/>
      <c r="F1" s="14"/>
      <c r="G1" s="47"/>
      <c r="H1" s="47"/>
      <c r="I1" s="47"/>
    </row>
    <row r="2" spans="1:9" ht="16.5" thickBot="1" x14ac:dyDescent="0.3">
      <c r="A2" s="5"/>
      <c r="B2" s="2"/>
      <c r="G2" s="7"/>
      <c r="H2" s="7"/>
      <c r="I2" s="7"/>
    </row>
    <row r="3" spans="1:9" ht="13.5" thickBot="1" x14ac:dyDescent="0.25">
      <c r="A3" s="3"/>
      <c r="B3" s="3"/>
      <c r="C3" s="17" t="s">
        <v>24</v>
      </c>
      <c r="D3" s="835" t="s">
        <v>3</v>
      </c>
      <c r="E3" s="1099"/>
      <c r="F3" s="836"/>
      <c r="G3" s="7"/>
      <c r="H3" s="7"/>
      <c r="I3" s="7"/>
    </row>
    <row r="4" spans="1:9" ht="13.5" thickBot="1" x14ac:dyDescent="0.25">
      <c r="A4" s="15" t="s">
        <v>0</v>
      </c>
      <c r="B4" s="3"/>
      <c r="C4" s="669" t="s">
        <v>240</v>
      </c>
      <c r="D4" s="960" t="s">
        <v>241</v>
      </c>
      <c r="E4" s="961"/>
      <c r="F4" s="995"/>
      <c r="G4" s="7"/>
      <c r="H4" s="7"/>
      <c r="I4" s="7"/>
    </row>
    <row r="5" spans="1:9" ht="13.5" thickBot="1" x14ac:dyDescent="0.25">
      <c r="A5" s="16" t="s">
        <v>642</v>
      </c>
      <c r="B5" s="3"/>
      <c r="C5" s="670" t="s">
        <v>423</v>
      </c>
      <c r="D5" s="1100" t="s">
        <v>424</v>
      </c>
      <c r="E5" s="1101"/>
      <c r="F5" s="1102"/>
      <c r="G5" s="7"/>
      <c r="H5" s="7"/>
      <c r="I5" s="7"/>
    </row>
    <row r="6" spans="1:9" ht="13.5" thickBot="1" x14ac:dyDescent="0.25">
      <c r="A6" s="16" t="s">
        <v>27</v>
      </c>
      <c r="B6" s="3"/>
      <c r="C6" s="671" t="s">
        <v>728</v>
      </c>
      <c r="D6" s="1100" t="s">
        <v>437</v>
      </c>
      <c r="E6" s="1101"/>
      <c r="F6" s="1102"/>
      <c r="G6" s="7"/>
      <c r="H6" s="7"/>
      <c r="I6" s="7"/>
    </row>
    <row r="7" spans="1:9" ht="13.5" thickBot="1" x14ac:dyDescent="0.25">
      <c r="A7" s="4"/>
      <c r="B7" s="3"/>
      <c r="C7" s="3"/>
      <c r="D7" s="3"/>
      <c r="E7" s="3"/>
      <c r="F7" s="3"/>
      <c r="G7" s="7"/>
      <c r="H7" s="7"/>
      <c r="I7" s="7"/>
    </row>
    <row r="8" spans="1:9" ht="30" customHeight="1" thickBot="1" x14ac:dyDescent="0.25">
      <c r="A8" s="284" t="s">
        <v>21</v>
      </c>
      <c r="B8" s="3"/>
      <c r="C8" s="1244" t="s">
        <v>388</v>
      </c>
      <c r="D8" s="1245"/>
      <c r="E8" s="1245"/>
      <c r="F8" s="1246"/>
      <c r="G8" s="7"/>
      <c r="H8" s="7"/>
      <c r="I8" s="7"/>
    </row>
    <row r="9" spans="1:9" ht="23.25" customHeight="1" thickBot="1" x14ac:dyDescent="0.25">
      <c r="A9" s="281" t="s">
        <v>25</v>
      </c>
      <c r="B9" s="3"/>
      <c r="C9" s="953" t="s">
        <v>419</v>
      </c>
      <c r="D9" s="954"/>
      <c r="E9" s="954"/>
      <c r="F9" s="955"/>
      <c r="G9" s="7"/>
      <c r="H9" s="7"/>
      <c r="I9" s="7"/>
    </row>
    <row r="10" spans="1:9" ht="13.5" thickBot="1" x14ac:dyDescent="0.25">
      <c r="A10" s="281" t="s">
        <v>26</v>
      </c>
      <c r="B10" s="3"/>
      <c r="C10" s="1274" t="s">
        <v>431</v>
      </c>
      <c r="D10" s="1275"/>
      <c r="E10" s="1275"/>
      <c r="F10" s="1276"/>
      <c r="G10" s="7"/>
      <c r="H10" s="7"/>
      <c r="I10" s="7"/>
    </row>
    <row r="11" spans="1:9" ht="13.5" thickBot="1" x14ac:dyDescent="0.25">
      <c r="A11" s="285"/>
      <c r="B11" s="3"/>
      <c r="C11" s="3"/>
      <c r="D11" s="3"/>
      <c r="E11" s="3"/>
      <c r="F11" s="3"/>
      <c r="G11" s="7"/>
      <c r="H11" s="7"/>
      <c r="I11" s="7"/>
    </row>
    <row r="12" spans="1:9" ht="13.5" thickBot="1" x14ac:dyDescent="0.25">
      <c r="A12" s="285"/>
      <c r="B12" s="3"/>
      <c r="C12" s="835" t="s">
        <v>354</v>
      </c>
      <c r="D12" s="1047"/>
      <c r="E12" s="3"/>
      <c r="F12" s="3"/>
      <c r="G12" s="7"/>
      <c r="H12" s="7"/>
      <c r="I12" s="7"/>
    </row>
    <row r="13" spans="1:9" ht="13.5" thickBot="1" x14ac:dyDescent="0.25">
      <c r="A13" s="286" t="s">
        <v>2</v>
      </c>
      <c r="B13" s="3"/>
      <c r="C13" s="1159">
        <v>89.7</v>
      </c>
      <c r="D13" s="834"/>
      <c r="E13" s="3"/>
      <c r="F13" s="3"/>
      <c r="G13" s="7"/>
      <c r="H13" s="7"/>
      <c r="I13" s="7"/>
    </row>
    <row r="14" spans="1:9" ht="13.5" thickBot="1" x14ac:dyDescent="0.25">
      <c r="A14" s="284" t="s">
        <v>272</v>
      </c>
      <c r="B14" s="3"/>
      <c r="C14" s="1159">
        <v>82.802000000000007</v>
      </c>
      <c r="D14" s="834"/>
      <c r="E14" s="3"/>
      <c r="F14" s="3"/>
      <c r="G14" s="7"/>
      <c r="H14" s="7"/>
      <c r="I14" s="7"/>
    </row>
    <row r="15" spans="1:9" ht="13.5" thickBot="1" x14ac:dyDescent="0.25">
      <c r="A15" s="281" t="s">
        <v>1</v>
      </c>
      <c r="B15" s="3"/>
      <c r="C15" s="1161">
        <v>82.802000000000007</v>
      </c>
      <c r="D15" s="1196"/>
      <c r="E15" s="3"/>
      <c r="F15" s="3"/>
      <c r="G15" s="7"/>
      <c r="H15" s="7"/>
      <c r="I15" s="7"/>
    </row>
    <row r="16" spans="1:9" ht="13.5" thickBot="1" x14ac:dyDescent="0.25">
      <c r="A16" s="287"/>
      <c r="B16" s="3"/>
      <c r="C16" s="12"/>
      <c r="D16" s="12"/>
      <c r="E16" s="11"/>
      <c r="F16" s="11"/>
      <c r="G16" s="7"/>
      <c r="H16" s="7"/>
      <c r="I16" s="7"/>
    </row>
    <row r="17" spans="1:9" ht="13.5" thickBot="1" x14ac:dyDescent="0.25">
      <c r="A17" s="284" t="s">
        <v>18</v>
      </c>
      <c r="B17" s="11"/>
      <c r="C17" s="829" t="s">
        <v>1207</v>
      </c>
      <c r="D17" s="830"/>
      <c r="E17" s="830"/>
      <c r="F17" s="834"/>
      <c r="G17" s="7"/>
      <c r="H17" s="7"/>
      <c r="I17" s="7"/>
    </row>
    <row r="18" spans="1:9" ht="13.5" thickBot="1" x14ac:dyDescent="0.25">
      <c r="A18" s="281" t="s">
        <v>19</v>
      </c>
      <c r="B18" s="3"/>
      <c r="C18" s="829" t="s">
        <v>1208</v>
      </c>
      <c r="D18" s="830"/>
      <c r="E18" s="830"/>
      <c r="F18" s="834"/>
      <c r="G18" s="7"/>
      <c r="H18" s="7"/>
      <c r="I18" s="7"/>
    </row>
    <row r="19" spans="1:9" x14ac:dyDescent="0.2">
      <c r="B19" s="3"/>
      <c r="G19" s="7"/>
      <c r="H19" s="7"/>
      <c r="I19" s="7"/>
    </row>
    <row r="20" spans="1:9" ht="15.75" x14ac:dyDescent="0.25">
      <c r="A20" s="13" t="s">
        <v>5</v>
      </c>
      <c r="B20" s="13"/>
      <c r="C20" s="14"/>
      <c r="D20" s="14"/>
      <c r="E20" s="14"/>
      <c r="F20" s="14"/>
      <c r="G20" s="47"/>
      <c r="H20" s="47"/>
      <c r="I20" s="47"/>
    </row>
    <row r="21" spans="1:9" ht="3.75" customHeight="1" x14ac:dyDescent="0.25">
      <c r="A21" s="5"/>
      <c r="C21" s="7"/>
      <c r="D21" s="7"/>
      <c r="E21" s="7"/>
      <c r="F21" s="7"/>
      <c r="G21" s="7"/>
      <c r="H21" s="7"/>
      <c r="I21" s="7"/>
    </row>
    <row r="22" spans="1:9" x14ac:dyDescent="0.2">
      <c r="A22" s="28" t="s">
        <v>23</v>
      </c>
      <c r="B22" s="21" t="s">
        <v>6</v>
      </c>
      <c r="C22" s="21" t="s">
        <v>7</v>
      </c>
      <c r="D22" s="500" t="s">
        <v>8</v>
      </c>
      <c r="E22" s="27" t="s">
        <v>9</v>
      </c>
      <c r="F22" s="27" t="s">
        <v>10</v>
      </c>
      <c r="G22" s="358"/>
      <c r="H22" s="358"/>
      <c r="I22" s="358"/>
    </row>
    <row r="23" spans="1:9" x14ac:dyDescent="0.2">
      <c r="A23" s="136"/>
      <c r="B23" s="88">
        <v>610</v>
      </c>
      <c r="C23" s="87"/>
      <c r="D23" s="494" t="s">
        <v>54</v>
      </c>
      <c r="E23" s="512">
        <v>58628.38</v>
      </c>
      <c r="F23" s="512">
        <v>58628.38</v>
      </c>
      <c r="G23" s="358"/>
      <c r="H23" s="358"/>
      <c r="I23" s="358"/>
    </row>
    <row r="24" spans="1:9" x14ac:dyDescent="0.2">
      <c r="A24" s="136"/>
      <c r="B24" s="88">
        <v>620</v>
      </c>
      <c r="C24" s="87"/>
      <c r="D24" s="494" t="s">
        <v>57</v>
      </c>
      <c r="E24" s="512">
        <v>22060.69</v>
      </c>
      <c r="F24" s="512">
        <v>22060.69</v>
      </c>
      <c r="G24" s="358"/>
      <c r="H24" s="358"/>
      <c r="I24" s="358"/>
    </row>
    <row r="25" spans="1:9" x14ac:dyDescent="0.2">
      <c r="A25" s="237"/>
      <c r="B25" s="176">
        <v>630</v>
      </c>
      <c r="C25" s="176"/>
      <c r="D25" s="176" t="s">
        <v>55</v>
      </c>
      <c r="E25" s="512">
        <v>1566.85</v>
      </c>
      <c r="F25" s="512">
        <v>1566.85</v>
      </c>
      <c r="G25" s="357"/>
      <c r="H25" s="359"/>
      <c r="I25" s="359"/>
    </row>
    <row r="26" spans="1:9" ht="13.5" thickBot="1" x14ac:dyDescent="0.25">
      <c r="A26" s="250"/>
      <c r="B26" s="263">
        <v>640</v>
      </c>
      <c r="C26" s="263"/>
      <c r="D26" s="263" t="s">
        <v>66</v>
      </c>
      <c r="E26" s="441">
        <v>546.1</v>
      </c>
      <c r="F26" s="441">
        <v>546.1</v>
      </c>
      <c r="G26" s="360"/>
      <c r="H26" s="361"/>
      <c r="I26" s="361"/>
    </row>
    <row r="27" spans="1:9" ht="13.5" thickBot="1" x14ac:dyDescent="0.25">
      <c r="A27" s="23" t="s">
        <v>11</v>
      </c>
      <c r="B27" s="24"/>
      <c r="C27" s="24"/>
      <c r="D27" s="24"/>
      <c r="E27" s="60">
        <f>SUM(E23:E26)</f>
        <v>82802.02</v>
      </c>
      <c r="F27" s="61">
        <f>SUM(F23:F26)</f>
        <v>82802.02</v>
      </c>
      <c r="G27" s="360"/>
      <c r="H27" s="361"/>
      <c r="I27" s="361"/>
    </row>
    <row r="28" spans="1:9" ht="13.5" thickBot="1" x14ac:dyDescent="0.25">
      <c r="A28" s="250"/>
      <c r="B28" s="279"/>
      <c r="C28" s="237"/>
      <c r="D28" s="237"/>
      <c r="E28" s="236"/>
      <c r="F28" s="236"/>
      <c r="G28" s="357"/>
      <c r="H28" s="362"/>
      <c r="I28" s="362"/>
    </row>
    <row r="29" spans="1:9" ht="13.5" thickBot="1" x14ac:dyDescent="0.25">
      <c r="A29" s="23" t="s">
        <v>12</v>
      </c>
      <c r="B29" s="251"/>
      <c r="C29" s="24"/>
      <c r="D29" s="24"/>
      <c r="E29" s="60">
        <v>0</v>
      </c>
      <c r="F29" s="60">
        <v>0</v>
      </c>
      <c r="G29" s="357"/>
      <c r="H29" s="362"/>
      <c r="I29" s="362"/>
    </row>
    <row r="30" spans="1:9" ht="13.5" thickBot="1" x14ac:dyDescent="0.25">
      <c r="A30" s="26" t="s">
        <v>13</v>
      </c>
      <c r="B30" s="24"/>
      <c r="C30" s="24"/>
      <c r="D30" s="24"/>
      <c r="E30" s="58">
        <f>E29+E27</f>
        <v>82802.02</v>
      </c>
      <c r="F30" s="58">
        <f>F29+F27</f>
        <v>82802.02</v>
      </c>
      <c r="G30" s="357"/>
      <c r="H30" s="362"/>
      <c r="I30" s="362"/>
    </row>
    <row r="31" spans="1:9" x14ac:dyDescent="0.2">
      <c r="A31" s="381" t="s">
        <v>243</v>
      </c>
      <c r="B31" s="1117" t="s">
        <v>6</v>
      </c>
      <c r="C31" s="1117"/>
      <c r="D31" s="382" t="s">
        <v>244</v>
      </c>
      <c r="E31" s="382" t="s">
        <v>9</v>
      </c>
      <c r="F31" s="383" t="s">
        <v>10</v>
      </c>
      <c r="G31" s="357"/>
      <c r="H31" s="362"/>
      <c r="I31" s="362"/>
    </row>
    <row r="32" spans="1:9" x14ac:dyDescent="0.2">
      <c r="A32" s="384"/>
      <c r="B32" s="1118">
        <v>223</v>
      </c>
      <c r="C32" s="1119"/>
      <c r="D32" s="22" t="s">
        <v>773</v>
      </c>
      <c r="E32" s="55">
        <v>4436</v>
      </c>
      <c r="F32" s="385">
        <v>4436</v>
      </c>
      <c r="G32" s="372"/>
      <c r="H32" s="372"/>
      <c r="I32" s="372"/>
    </row>
    <row r="33" spans="1:9" ht="13.5" thickBot="1" x14ac:dyDescent="0.25">
      <c r="A33" s="33" t="s">
        <v>245</v>
      </c>
      <c r="B33" s="31"/>
      <c r="C33" s="31"/>
      <c r="D33" s="31"/>
      <c r="E33" s="356">
        <f>E32</f>
        <v>4436</v>
      </c>
      <c r="F33" s="356">
        <f>F32</f>
        <v>4436</v>
      </c>
      <c r="G33" s="11"/>
      <c r="H33" s="11"/>
      <c r="I33" s="11"/>
    </row>
    <row r="34" spans="1:9" ht="15.75" customHeight="1" x14ac:dyDescent="0.2">
      <c r="E34" s="357"/>
      <c r="F34" s="357"/>
      <c r="G34" s="358"/>
      <c r="H34" s="358"/>
      <c r="I34" s="363"/>
    </row>
    <row r="35" spans="1:9" ht="12.75" customHeight="1" x14ac:dyDescent="0.25">
      <c r="A35" s="13" t="s">
        <v>14</v>
      </c>
      <c r="B35" s="283"/>
      <c r="C35" s="14"/>
      <c r="D35" s="14"/>
      <c r="E35" s="14"/>
      <c r="F35" s="14"/>
      <c r="G35" s="366"/>
      <c r="H35" s="367"/>
      <c r="I35" s="366"/>
    </row>
    <row r="36" spans="1:9" x14ac:dyDescent="0.2">
      <c r="A36" s="1"/>
      <c r="B36" s="47"/>
      <c r="G36" s="366"/>
      <c r="H36" s="367"/>
      <c r="I36" s="366"/>
    </row>
    <row r="37" spans="1:9" ht="27.75" customHeight="1" x14ac:dyDescent="0.2">
      <c r="A37" s="843" t="s">
        <v>22</v>
      </c>
      <c r="B37" s="843"/>
      <c r="C37" s="843"/>
      <c r="D37" s="175" t="s">
        <v>15</v>
      </c>
      <c r="E37" s="175" t="s">
        <v>900</v>
      </c>
      <c r="F37" s="175" t="s">
        <v>1008</v>
      </c>
      <c r="G37" s="364"/>
      <c r="H37" s="365"/>
      <c r="I37" s="11"/>
    </row>
    <row r="38" spans="1:9" ht="46.5" customHeight="1" x14ac:dyDescent="0.2">
      <c r="A38" s="826" t="s">
        <v>421</v>
      </c>
      <c r="B38" s="826"/>
      <c r="C38" s="826"/>
      <c r="D38" s="45" t="s">
        <v>422</v>
      </c>
      <c r="E38" s="44">
        <v>150</v>
      </c>
      <c r="F38" s="63">
        <v>130</v>
      </c>
      <c r="G38" s="369"/>
      <c r="H38" s="370"/>
      <c r="I38" s="371"/>
    </row>
    <row r="39" spans="1:9" ht="46.5" customHeight="1" x14ac:dyDescent="0.2">
      <c r="A39" s="826"/>
      <c r="B39" s="826"/>
      <c r="C39" s="826"/>
      <c r="D39" s="45" t="s">
        <v>438</v>
      </c>
      <c r="E39" s="44">
        <v>5</v>
      </c>
      <c r="F39" s="63">
        <v>5</v>
      </c>
      <c r="G39" s="369"/>
      <c r="H39" s="370"/>
      <c r="I39" s="371"/>
    </row>
    <row r="40" spans="1:9" ht="24.75" customHeight="1" thickBot="1" x14ac:dyDescent="0.25">
      <c r="A40" s="6" t="s">
        <v>16</v>
      </c>
      <c r="E40" s="6"/>
      <c r="G40" s="374"/>
      <c r="H40" s="374"/>
      <c r="I40" s="374"/>
    </row>
    <row r="41" spans="1:9" ht="88.5" customHeight="1" thickBot="1" x14ac:dyDescent="0.25">
      <c r="A41" s="376" t="s">
        <v>17</v>
      </c>
      <c r="B41" s="1114" t="s">
        <v>1210</v>
      </c>
      <c r="C41" s="850"/>
      <c r="D41" s="850"/>
      <c r="E41" s="850"/>
      <c r="F41" s="851"/>
    </row>
    <row r="42" spans="1:9" ht="13.5" thickBot="1" x14ac:dyDescent="0.25"/>
    <row r="43" spans="1:9" ht="24.75" thickBot="1" x14ac:dyDescent="0.25">
      <c r="A43" s="243" t="s">
        <v>253</v>
      </c>
      <c r="B43" s="1114" t="s">
        <v>445</v>
      </c>
      <c r="C43" s="850"/>
      <c r="D43" s="850"/>
      <c r="E43" s="850"/>
      <c r="F43" s="851"/>
    </row>
  </sheetData>
  <mergeCells count="19">
    <mergeCell ref="B43:F43"/>
    <mergeCell ref="A38:C39"/>
    <mergeCell ref="C18:F18"/>
    <mergeCell ref="B31:C31"/>
    <mergeCell ref="B32:C32"/>
    <mergeCell ref="A37:C37"/>
    <mergeCell ref="B41:F41"/>
    <mergeCell ref="C17:F17"/>
    <mergeCell ref="D3:F3"/>
    <mergeCell ref="D4:F4"/>
    <mergeCell ref="D5:F5"/>
    <mergeCell ref="D6:F6"/>
    <mergeCell ref="C8:F8"/>
    <mergeCell ref="C9:F9"/>
    <mergeCell ref="C10:F10"/>
    <mergeCell ref="C12:D12"/>
    <mergeCell ref="C13:D13"/>
    <mergeCell ref="C14:D14"/>
    <mergeCell ref="C15:D15"/>
  </mergeCells>
  <pageMargins left="0.7" right="0.7" top="0.75" bottom="0.75" header="0.3" footer="0.3"/>
  <pageSetup paperSize="9" fitToHeight="0" orientation="portrait" r:id="rId1"/>
  <legacy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FFFF00"/>
    <pageSetUpPr fitToPage="1"/>
  </sheetPr>
  <dimension ref="A1:G40"/>
  <sheetViews>
    <sheetView workbookViewId="0">
      <selection activeCell="C10" sqref="C10"/>
    </sheetView>
  </sheetViews>
  <sheetFormatPr defaultRowHeight="12.75" x14ac:dyDescent="0.2"/>
  <cols>
    <col min="1" max="1" width="21" customWidth="1"/>
    <col min="4" max="4" width="18.42578125" customWidth="1"/>
    <col min="5" max="5" width="17" customWidth="1"/>
    <col min="6" max="6" width="22.42578125" customWidth="1"/>
    <col min="7" max="7" width="5.85546875" customWidth="1"/>
  </cols>
  <sheetData>
    <row r="1" spans="1:7" ht="15.75" x14ac:dyDescent="0.25">
      <c r="A1" s="288" t="s">
        <v>4</v>
      </c>
      <c r="B1" s="288"/>
      <c r="C1" s="289"/>
      <c r="D1" s="289"/>
      <c r="E1" s="289"/>
      <c r="F1" s="289"/>
      <c r="G1" s="289"/>
    </row>
    <row r="2" spans="1:7" ht="15.75" x14ac:dyDescent="0.25">
      <c r="A2" s="290"/>
      <c r="B2" s="291"/>
    </row>
    <row r="3" spans="1:7" x14ac:dyDescent="0.2">
      <c r="C3" s="292" t="s">
        <v>24</v>
      </c>
      <c r="D3" s="1337" t="s">
        <v>3</v>
      </c>
      <c r="E3" s="1337"/>
      <c r="F3" s="1337"/>
      <c r="G3" s="1337"/>
    </row>
    <row r="4" spans="1:7" x14ac:dyDescent="0.2">
      <c r="A4" s="293" t="s">
        <v>0</v>
      </c>
      <c r="C4" s="294">
        <v>8</v>
      </c>
      <c r="D4" s="1338" t="s">
        <v>241</v>
      </c>
      <c r="E4" s="1338"/>
      <c r="F4" s="1338"/>
      <c r="G4" s="1338"/>
    </row>
    <row r="5" spans="1:7" x14ac:dyDescent="0.2">
      <c r="A5" s="295" t="s">
        <v>642</v>
      </c>
      <c r="C5" s="296" t="s">
        <v>275</v>
      </c>
      <c r="D5" s="297" t="s">
        <v>276</v>
      </c>
      <c r="E5" s="298"/>
      <c r="F5" s="298"/>
      <c r="G5" s="299"/>
    </row>
    <row r="6" spans="1:7" ht="13.5" thickBot="1" x14ac:dyDescent="0.25">
      <c r="A6" s="300"/>
    </row>
    <row r="7" spans="1:7" x14ac:dyDescent="0.2">
      <c r="A7" s="293" t="s">
        <v>21</v>
      </c>
      <c r="C7" s="1339" t="s">
        <v>276</v>
      </c>
      <c r="D7" s="1340"/>
      <c r="E7" s="1340"/>
      <c r="F7" s="1340"/>
      <c r="G7" s="1341"/>
    </row>
    <row r="8" spans="1:7" x14ac:dyDescent="0.2">
      <c r="A8" s="295" t="s">
        <v>42</v>
      </c>
      <c r="C8" s="1342" t="s">
        <v>48</v>
      </c>
      <c r="D8" s="1343"/>
      <c r="E8" s="1343"/>
      <c r="F8" s="1343"/>
      <c r="G8" s="1344"/>
    </row>
    <row r="9" spans="1:7" ht="13.5" thickBot="1" x14ac:dyDescent="0.25">
      <c r="A9" s="295" t="s">
        <v>26</v>
      </c>
      <c r="C9" s="1345" t="s">
        <v>1237</v>
      </c>
      <c r="D9" s="1346"/>
      <c r="E9" s="1346"/>
      <c r="F9" s="1346"/>
      <c r="G9" s="1347"/>
    </row>
    <row r="10" spans="1:7" x14ac:dyDescent="0.2">
      <c r="A10" s="300"/>
      <c r="C10" s="300"/>
      <c r="D10" s="300"/>
      <c r="E10" s="300"/>
      <c r="F10" s="300"/>
      <c r="G10" s="300"/>
    </row>
    <row r="11" spans="1:7" x14ac:dyDescent="0.2">
      <c r="A11" s="300"/>
      <c r="C11" s="1336" t="s">
        <v>28</v>
      </c>
      <c r="D11" s="1336"/>
      <c r="E11" s="300"/>
      <c r="F11" s="300"/>
      <c r="G11" s="300"/>
    </row>
    <row r="12" spans="1:7" x14ac:dyDescent="0.2">
      <c r="A12" s="301" t="s">
        <v>2</v>
      </c>
      <c r="C12" s="1350">
        <v>38.164000000000001</v>
      </c>
      <c r="D12" s="1350"/>
      <c r="E12" s="300"/>
      <c r="F12" s="300"/>
      <c r="G12" s="300"/>
    </row>
    <row r="13" spans="1:7" x14ac:dyDescent="0.2">
      <c r="A13" s="293" t="s">
        <v>20</v>
      </c>
      <c r="C13" s="1350">
        <v>38.164000000000001</v>
      </c>
      <c r="D13" s="1350"/>
      <c r="E13" s="300"/>
      <c r="F13" s="300"/>
      <c r="G13" s="300"/>
    </row>
    <row r="14" spans="1:7" x14ac:dyDescent="0.2">
      <c r="A14" s="295" t="s">
        <v>1</v>
      </c>
      <c r="C14" s="1350">
        <v>27.224</v>
      </c>
      <c r="D14" s="1350"/>
      <c r="E14" s="300"/>
      <c r="F14" s="300"/>
      <c r="G14" s="300"/>
    </row>
    <row r="15" spans="1:7" ht="13.5" thickBot="1" x14ac:dyDescent="0.25">
      <c r="A15" s="302"/>
      <c r="C15" s="303"/>
      <c r="D15" s="303"/>
      <c r="E15" s="304"/>
      <c r="F15" s="304"/>
      <c r="G15" s="304"/>
    </row>
    <row r="16" spans="1:7" x14ac:dyDescent="0.2">
      <c r="A16" s="293" t="s">
        <v>18</v>
      </c>
      <c r="B16" s="7"/>
      <c r="C16" s="1339" t="s">
        <v>1236</v>
      </c>
      <c r="D16" s="1340"/>
      <c r="E16" s="1340"/>
      <c r="F16" s="1340"/>
      <c r="G16" s="1341"/>
    </row>
    <row r="17" spans="1:7" ht="13.5" thickBot="1" x14ac:dyDescent="0.25">
      <c r="A17" s="295" t="s">
        <v>19</v>
      </c>
      <c r="C17" s="1351" t="s">
        <v>1007</v>
      </c>
      <c r="D17" s="1352"/>
      <c r="E17" s="1352"/>
      <c r="F17" s="1352"/>
      <c r="G17" s="1353"/>
    </row>
    <row r="19" spans="1:7" ht="15.75" x14ac:dyDescent="0.25">
      <c r="A19" s="288" t="s">
        <v>277</v>
      </c>
      <c r="B19" s="288"/>
      <c r="C19" s="289"/>
      <c r="D19" s="289"/>
      <c r="E19" s="289"/>
      <c r="F19" s="289"/>
      <c r="G19" s="289"/>
    </row>
    <row r="20" spans="1:7" ht="15.75" x14ac:dyDescent="0.25">
      <c r="A20" s="290"/>
      <c r="C20" s="7"/>
      <c r="D20" s="7"/>
      <c r="E20" s="7"/>
      <c r="F20" s="7"/>
      <c r="G20" s="7"/>
    </row>
    <row r="21" spans="1:7" x14ac:dyDescent="0.2">
      <c r="A21" s="305" t="s">
        <v>23</v>
      </c>
      <c r="B21" s="306" t="s">
        <v>6</v>
      </c>
      <c r="C21" s="306" t="s">
        <v>7</v>
      </c>
      <c r="D21" s="306" t="s">
        <v>8</v>
      </c>
      <c r="E21" s="306" t="s">
        <v>9</v>
      </c>
      <c r="F21" s="306" t="s">
        <v>10</v>
      </c>
    </row>
    <row r="22" spans="1:7" x14ac:dyDescent="0.2">
      <c r="A22" s="307"/>
      <c r="B22" s="308">
        <v>610</v>
      </c>
      <c r="C22" s="308"/>
      <c r="D22" s="308" t="s">
        <v>54</v>
      </c>
      <c r="E22" s="309">
        <v>16400</v>
      </c>
      <c r="F22" s="309">
        <v>15125.18</v>
      </c>
    </row>
    <row r="23" spans="1:7" x14ac:dyDescent="0.2">
      <c r="A23" s="310"/>
      <c r="B23" s="308">
        <v>620</v>
      </c>
      <c r="C23" s="308"/>
      <c r="D23" s="308" t="s">
        <v>57</v>
      </c>
      <c r="E23" s="309">
        <v>6450</v>
      </c>
      <c r="F23" s="309">
        <v>6507.95</v>
      </c>
    </row>
    <row r="24" spans="1:7" x14ac:dyDescent="0.2">
      <c r="A24" s="308"/>
      <c r="B24" s="308">
        <v>630</v>
      </c>
      <c r="C24" s="308"/>
      <c r="D24" s="308" t="s">
        <v>55</v>
      </c>
      <c r="E24" s="309">
        <v>10164</v>
      </c>
      <c r="F24" s="309">
        <v>485.97</v>
      </c>
    </row>
    <row r="25" spans="1:7" x14ac:dyDescent="0.2">
      <c r="A25" s="311"/>
      <c r="B25" s="308">
        <v>640</v>
      </c>
      <c r="C25" s="308"/>
      <c r="D25" s="308" t="s">
        <v>56</v>
      </c>
      <c r="E25" s="309">
        <v>5150</v>
      </c>
      <c r="F25" s="309">
        <v>5105.49</v>
      </c>
    </row>
    <row r="26" spans="1:7" x14ac:dyDescent="0.2">
      <c r="A26" s="312" t="s">
        <v>11</v>
      </c>
      <c r="B26" s="313"/>
      <c r="C26" s="313"/>
      <c r="D26" s="313"/>
      <c r="E26" s="388">
        <f>SUM(E22:E25)</f>
        <v>38164</v>
      </c>
      <c r="F26" s="388">
        <f>SUM(F22:F25)</f>
        <v>27224.590000000004</v>
      </c>
    </row>
    <row r="27" spans="1:7" x14ac:dyDescent="0.2">
      <c r="A27" s="312" t="s">
        <v>12</v>
      </c>
      <c r="B27" s="314"/>
      <c r="C27" s="314"/>
      <c r="D27" s="314"/>
      <c r="E27" s="315">
        <v>0</v>
      </c>
      <c r="F27" s="315">
        <v>0</v>
      </c>
    </row>
    <row r="28" spans="1:7" x14ac:dyDescent="0.2">
      <c r="A28" s="316" t="s">
        <v>13</v>
      </c>
      <c r="B28" s="314"/>
      <c r="C28" s="314"/>
      <c r="D28" s="314"/>
      <c r="E28" s="387">
        <f>E27+E26</f>
        <v>38164</v>
      </c>
      <c r="F28" s="387">
        <f>F27+F26</f>
        <v>27224.590000000004</v>
      </c>
    </row>
    <row r="30" spans="1:7" ht="15.75" x14ac:dyDescent="0.25">
      <c r="A30" s="288" t="s">
        <v>278</v>
      </c>
      <c r="B30" s="289"/>
      <c r="C30" s="289"/>
      <c r="D30" s="289"/>
      <c r="E30" s="289"/>
      <c r="F30" s="289"/>
      <c r="G30" s="289"/>
    </row>
    <row r="31" spans="1:7" x14ac:dyDescent="0.2">
      <c r="A31" s="317"/>
    </row>
    <row r="32" spans="1:7" ht="22.5" x14ac:dyDescent="0.2">
      <c r="A32" s="1355" t="s">
        <v>279</v>
      </c>
      <c r="B32" s="1355"/>
      <c r="C32" s="1355"/>
      <c r="D32" s="331" t="s">
        <v>15</v>
      </c>
      <c r="E32" s="331" t="s">
        <v>891</v>
      </c>
      <c r="F32" s="331" t="s">
        <v>1234</v>
      </c>
    </row>
    <row r="33" spans="1:7" ht="45" x14ac:dyDescent="0.2">
      <c r="A33" s="1356" t="s">
        <v>280</v>
      </c>
      <c r="B33" s="1356"/>
      <c r="C33" s="1356"/>
      <c r="D33" s="326" t="s">
        <v>281</v>
      </c>
      <c r="E33" s="606" t="s">
        <v>869</v>
      </c>
      <c r="F33" s="607" t="s">
        <v>892</v>
      </c>
    </row>
    <row r="34" spans="1:7" ht="45" x14ac:dyDescent="0.2">
      <c r="A34" s="1354" t="s">
        <v>282</v>
      </c>
      <c r="B34" s="1354"/>
      <c r="C34" s="1354"/>
      <c r="D34" s="326" t="s">
        <v>283</v>
      </c>
      <c r="E34" s="605">
        <v>55</v>
      </c>
      <c r="F34" s="327">
        <v>72</v>
      </c>
    </row>
    <row r="35" spans="1:7" ht="33.75" x14ac:dyDescent="0.2">
      <c r="A35" s="1354"/>
      <c r="B35" s="1354"/>
      <c r="C35" s="1354"/>
      <c r="D35" s="326" t="s">
        <v>284</v>
      </c>
      <c r="E35" s="605">
        <v>5</v>
      </c>
      <c r="F35" s="327">
        <v>1</v>
      </c>
    </row>
    <row r="36" spans="1:7" ht="56.25" x14ac:dyDescent="0.2">
      <c r="A36" s="1354"/>
      <c r="B36" s="1354"/>
      <c r="C36" s="1354"/>
      <c r="D36" s="326" t="s">
        <v>648</v>
      </c>
      <c r="E36" s="327">
        <v>3</v>
      </c>
      <c r="F36" s="327">
        <v>3</v>
      </c>
      <c r="G36" s="318"/>
    </row>
    <row r="37" spans="1:7" x14ac:dyDescent="0.2">
      <c r="A37" s="319" t="s">
        <v>252</v>
      </c>
    </row>
    <row r="38" spans="1:7" ht="245.25" customHeight="1" x14ac:dyDescent="0.2">
      <c r="A38" s="389" t="s">
        <v>17</v>
      </c>
      <c r="B38" s="1348" t="s">
        <v>1235</v>
      </c>
      <c r="C38" s="1348"/>
      <c r="D38" s="1348"/>
      <c r="E38" s="1348"/>
      <c r="F38" s="1348"/>
    </row>
    <row r="40" spans="1:7" ht="24" x14ac:dyDescent="0.2">
      <c r="A40" s="320" t="s">
        <v>285</v>
      </c>
      <c r="B40" s="1349"/>
      <c r="C40" s="1349"/>
      <c r="D40" s="1349"/>
      <c r="E40" s="1349"/>
      <c r="F40" s="1349"/>
    </row>
  </sheetData>
  <mergeCells count="16">
    <mergeCell ref="B38:F38"/>
    <mergeCell ref="B40:F40"/>
    <mergeCell ref="C12:D12"/>
    <mergeCell ref="C13:D13"/>
    <mergeCell ref="C14:D14"/>
    <mergeCell ref="C16:G16"/>
    <mergeCell ref="C17:G17"/>
    <mergeCell ref="A34:C36"/>
    <mergeCell ref="A32:C32"/>
    <mergeCell ref="A33:C33"/>
    <mergeCell ref="C11:D11"/>
    <mergeCell ref="D3:G3"/>
    <mergeCell ref="D4:G4"/>
    <mergeCell ref="C7:G7"/>
    <mergeCell ref="C8:G8"/>
    <mergeCell ref="C9:G9"/>
  </mergeCells>
  <pageMargins left="0.7" right="0.7" top="0.75" bottom="0.75" header="0.3" footer="0.3"/>
  <pageSetup paperSize="9" scale="86" fitToHeight="0" orientation="portrait" verticalDpi="0"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FFFF00"/>
    <pageSetUpPr fitToPage="1"/>
  </sheetPr>
  <dimension ref="A1:F39"/>
  <sheetViews>
    <sheetView workbookViewId="0">
      <selection activeCell="B36" sqref="B36:E37"/>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56" t="s">
        <v>3</v>
      </c>
      <c r="E3" s="1257"/>
    </row>
    <row r="4" spans="1:6" ht="13.5" thickBot="1" x14ac:dyDescent="0.25">
      <c r="A4" s="447" t="s">
        <v>0</v>
      </c>
      <c r="B4" s="3"/>
      <c r="C4" s="280" t="s">
        <v>240</v>
      </c>
      <c r="D4" s="1115" t="s">
        <v>241</v>
      </c>
      <c r="E4" s="1255"/>
    </row>
    <row r="5" spans="1:6" ht="13.5" thickBot="1" x14ac:dyDescent="0.25">
      <c r="A5" s="448" t="s">
        <v>642</v>
      </c>
      <c r="B5" s="3"/>
      <c r="C5" s="413" t="s">
        <v>450</v>
      </c>
      <c r="D5" s="1184" t="s">
        <v>439</v>
      </c>
      <c r="E5" s="1186"/>
    </row>
    <row r="6" spans="1:6" ht="13.5" thickBot="1" x14ac:dyDescent="0.25">
      <c r="A6" s="449"/>
      <c r="B6" s="3"/>
      <c r="C6" s="3"/>
      <c r="D6" s="3"/>
      <c r="E6" s="3"/>
    </row>
    <row r="7" spans="1:6" ht="13.5" customHeight="1" thickBot="1" x14ac:dyDescent="0.25">
      <c r="A7" s="447" t="s">
        <v>21</v>
      </c>
      <c r="B7" s="3"/>
      <c r="C7" s="1115" t="s">
        <v>403</v>
      </c>
      <c r="D7" s="1116"/>
      <c r="E7" s="1255"/>
      <c r="F7" s="227"/>
    </row>
    <row r="8" spans="1:6" ht="13.5" thickBot="1" x14ac:dyDescent="0.25">
      <c r="A8" s="448" t="s">
        <v>42</v>
      </c>
      <c r="B8" s="3"/>
      <c r="C8" s="1115" t="s">
        <v>441</v>
      </c>
      <c r="D8" s="1116"/>
      <c r="E8" s="1255"/>
      <c r="F8" s="227"/>
    </row>
    <row r="9" spans="1:6" ht="13.5" thickBot="1" x14ac:dyDescent="0.25">
      <c r="A9" s="448" t="s">
        <v>26</v>
      </c>
      <c r="B9" s="3"/>
      <c r="C9" s="1115" t="s">
        <v>863</v>
      </c>
      <c r="D9" s="1116"/>
      <c r="E9" s="1255"/>
      <c r="F9" s="227"/>
    </row>
    <row r="10" spans="1:6" ht="13.5" thickBot="1" x14ac:dyDescent="0.25">
      <c r="A10" s="449"/>
      <c r="B10" s="3"/>
      <c r="C10" s="3"/>
      <c r="D10" s="3"/>
      <c r="E10" s="3"/>
      <c r="F10" s="3"/>
    </row>
    <row r="11" spans="1:6" ht="13.5" thickBot="1" x14ac:dyDescent="0.25">
      <c r="A11" s="449"/>
      <c r="B11" s="3"/>
      <c r="C11" s="1256" t="s">
        <v>659</v>
      </c>
      <c r="D11" s="1265"/>
      <c r="E11" s="3"/>
    </row>
    <row r="12" spans="1:6" ht="13.5" thickBot="1" x14ac:dyDescent="0.25">
      <c r="A12" s="450" t="s">
        <v>2</v>
      </c>
      <c r="B12" s="3"/>
      <c r="C12" s="1266">
        <v>4.38</v>
      </c>
      <c r="D12" s="1267"/>
      <c r="E12" s="3"/>
    </row>
    <row r="13" spans="1:6" ht="13.5" thickBot="1" x14ac:dyDescent="0.25">
      <c r="A13" s="447" t="s">
        <v>20</v>
      </c>
      <c r="B13" s="3"/>
      <c r="C13" s="1266">
        <v>4.8449999999999998</v>
      </c>
      <c r="D13" s="1267"/>
      <c r="E13" s="451"/>
    </row>
    <row r="14" spans="1:6" ht="13.5" thickBot="1" x14ac:dyDescent="0.25">
      <c r="A14" s="448" t="s">
        <v>1</v>
      </c>
      <c r="B14" s="3"/>
      <c r="C14" s="1268">
        <v>4.8449999999999998</v>
      </c>
      <c r="D14" s="1269"/>
      <c r="E14" s="3"/>
    </row>
    <row r="15" spans="1:6" ht="13.5" thickBot="1" x14ac:dyDescent="0.25">
      <c r="A15" s="452"/>
      <c r="B15" s="3"/>
      <c r="C15" s="12"/>
      <c r="D15" s="12"/>
      <c r="E15" s="11"/>
    </row>
    <row r="16" spans="1:6" ht="13.5" thickBot="1" x14ac:dyDescent="0.25">
      <c r="A16" s="447" t="s">
        <v>18</v>
      </c>
      <c r="B16" s="11"/>
      <c r="C16" s="1115" t="s">
        <v>1221</v>
      </c>
      <c r="D16" s="1116"/>
      <c r="E16" s="1255"/>
      <c r="F16" s="227"/>
    </row>
    <row r="17" spans="1:6" ht="13.5" thickBot="1" x14ac:dyDescent="0.25">
      <c r="A17" s="448" t="s">
        <v>19</v>
      </c>
      <c r="B17" s="3"/>
      <c r="C17" s="1115" t="s">
        <v>1231</v>
      </c>
      <c r="D17" s="1116"/>
      <c r="E17" s="1255"/>
      <c r="F17" s="227"/>
    </row>
    <row r="18" spans="1:6" x14ac:dyDescent="0.2">
      <c r="F18" s="3"/>
    </row>
    <row r="20" spans="1:6" ht="15.75" x14ac:dyDescent="0.25">
      <c r="A20" s="442" t="s">
        <v>5</v>
      </c>
      <c r="B20" s="442"/>
      <c r="C20" s="443"/>
      <c r="D20" s="443"/>
      <c r="E20" s="443"/>
    </row>
    <row r="21" spans="1:6" ht="16.5" thickBot="1" x14ac:dyDescent="0.3">
      <c r="A21" s="444"/>
      <c r="C21" s="7"/>
      <c r="D21" s="7"/>
      <c r="E21" s="7"/>
    </row>
    <row r="22" spans="1:6" ht="13.5" thickBot="1" x14ac:dyDescent="0.25">
      <c r="A22" s="481" t="s">
        <v>23</v>
      </c>
      <c r="B22" s="482" t="s">
        <v>6</v>
      </c>
      <c r="C22" s="482" t="s">
        <v>8</v>
      </c>
      <c r="D22" s="482" t="s">
        <v>9</v>
      </c>
      <c r="E22" s="483" t="s">
        <v>10</v>
      </c>
    </row>
    <row r="23" spans="1:6" x14ac:dyDescent="0.2">
      <c r="A23" s="658" t="s">
        <v>11</v>
      </c>
      <c r="B23" s="741">
        <v>610</v>
      </c>
      <c r="C23" s="741" t="s">
        <v>54</v>
      </c>
      <c r="D23" s="742">
        <v>4845</v>
      </c>
      <c r="E23" s="743">
        <v>4845</v>
      </c>
    </row>
    <row r="24" spans="1:6" ht="13.5" thickBot="1" x14ac:dyDescent="0.25">
      <c r="A24" s="484"/>
      <c r="B24" s="456"/>
      <c r="C24" s="457"/>
      <c r="D24" s="458"/>
      <c r="E24" s="485"/>
    </row>
    <row r="25" spans="1:6" ht="13.5" thickBot="1" x14ac:dyDescent="0.25">
      <c r="A25" s="459" t="s">
        <v>13</v>
      </c>
      <c r="B25" s="460"/>
      <c r="C25" s="460"/>
      <c r="D25" s="461">
        <f>D23</f>
        <v>4845</v>
      </c>
      <c r="E25" s="486">
        <f>E23</f>
        <v>4845</v>
      </c>
    </row>
    <row r="27" spans="1:6" ht="15.75" x14ac:dyDescent="0.25">
      <c r="A27" s="442" t="s">
        <v>14</v>
      </c>
      <c r="B27" s="443"/>
      <c r="C27" s="443"/>
      <c r="D27" s="443"/>
      <c r="E27" s="443"/>
    </row>
    <row r="28" spans="1:6" x14ac:dyDescent="0.2">
      <c r="A28" s="462"/>
    </row>
    <row r="29" spans="1:6" ht="22.5" x14ac:dyDescent="0.2">
      <c r="A29" s="1277" t="s">
        <v>22</v>
      </c>
      <c r="B29" s="1277"/>
      <c r="C29" s="619" t="s">
        <v>15</v>
      </c>
      <c r="D29" s="618" t="s">
        <v>891</v>
      </c>
      <c r="E29" s="619" t="s">
        <v>1043</v>
      </c>
    </row>
    <row r="30" spans="1:6" ht="12.75" customHeight="1" x14ac:dyDescent="0.2">
      <c r="A30" s="1301" t="s">
        <v>442</v>
      </c>
      <c r="B30" s="1301"/>
      <c r="C30" s="436" t="s">
        <v>443</v>
      </c>
      <c r="D30" s="417">
        <v>11</v>
      </c>
      <c r="E30" s="353">
        <v>12</v>
      </c>
    </row>
    <row r="31" spans="1:6" ht="33.75" x14ac:dyDescent="0.2">
      <c r="A31" s="1301"/>
      <c r="B31" s="1301"/>
      <c r="C31" s="436" t="s">
        <v>449</v>
      </c>
      <c r="D31" s="417">
        <v>90</v>
      </c>
      <c r="E31" s="353">
        <v>96</v>
      </c>
    </row>
    <row r="32" spans="1:6" ht="6" customHeight="1" x14ac:dyDescent="0.2">
      <c r="E32" s="466"/>
    </row>
    <row r="33" spans="1:5" ht="13.5" thickBot="1" x14ac:dyDescent="0.25">
      <c r="A33" s="467" t="s">
        <v>16</v>
      </c>
      <c r="C33" s="466"/>
      <c r="D33" s="466"/>
      <c r="E33" s="466"/>
    </row>
    <row r="34" spans="1:5" x14ac:dyDescent="0.2">
      <c r="A34" s="1357" t="s">
        <v>17</v>
      </c>
      <c r="B34" s="1359"/>
      <c r="C34" s="1360"/>
      <c r="D34" s="1360"/>
      <c r="E34" s="1361"/>
    </row>
    <row r="35" spans="1:5" ht="29.25" customHeight="1" x14ac:dyDescent="0.2">
      <c r="A35" s="1358"/>
      <c r="B35" s="1293" t="s">
        <v>974</v>
      </c>
      <c r="C35" s="1293"/>
      <c r="D35" s="1293"/>
      <c r="E35" s="1293"/>
    </row>
    <row r="36" spans="1:5" ht="22.5" customHeight="1" x14ac:dyDescent="0.2">
      <c r="A36" s="1358"/>
      <c r="B36" s="1293" t="s">
        <v>1232</v>
      </c>
      <c r="C36" s="1293"/>
      <c r="D36" s="1293"/>
      <c r="E36" s="1293"/>
    </row>
    <row r="37" spans="1:5" ht="42" customHeight="1" x14ac:dyDescent="0.2">
      <c r="A37" s="1358"/>
      <c r="B37" s="1293" t="s">
        <v>1233</v>
      </c>
      <c r="C37" s="1293"/>
      <c r="D37" s="1293"/>
      <c r="E37" s="1293"/>
    </row>
    <row r="38" spans="1:5" ht="13.5" thickBot="1" x14ac:dyDescent="0.25"/>
    <row r="39" spans="1:5" ht="24.75" thickBot="1" x14ac:dyDescent="0.25">
      <c r="A39" s="468" t="s">
        <v>253</v>
      </c>
      <c r="B39" s="1263" t="s">
        <v>405</v>
      </c>
      <c r="C39" s="1263"/>
      <c r="D39" s="1263"/>
      <c r="E39" s="1264"/>
    </row>
  </sheetData>
  <mergeCells count="20">
    <mergeCell ref="C9:E9"/>
    <mergeCell ref="D3:E3"/>
    <mergeCell ref="D4:E4"/>
    <mergeCell ref="D5:E5"/>
    <mergeCell ref="C7:E7"/>
    <mergeCell ref="C8:E8"/>
    <mergeCell ref="B39:E39"/>
    <mergeCell ref="C16:E16"/>
    <mergeCell ref="C17:E17"/>
    <mergeCell ref="C11:D11"/>
    <mergeCell ref="C12:D12"/>
    <mergeCell ref="C13:D13"/>
    <mergeCell ref="C14:D14"/>
    <mergeCell ref="A29:B29"/>
    <mergeCell ref="A30:B31"/>
    <mergeCell ref="B37:E37"/>
    <mergeCell ref="A34:A37"/>
    <mergeCell ref="B34:E34"/>
    <mergeCell ref="B35:E35"/>
    <mergeCell ref="B36:E36"/>
  </mergeCells>
  <pageMargins left="0.7" right="0.7" top="0.75" bottom="0.75" header="0.3" footer="0.3"/>
  <pageSetup paperSize="9" scale="95" fitToHeight="0"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FFFF00"/>
    <pageSetUpPr fitToPage="1"/>
  </sheetPr>
  <dimension ref="A1:G37"/>
  <sheetViews>
    <sheetView workbookViewId="0">
      <selection activeCell="B36" sqref="B36"/>
    </sheetView>
  </sheetViews>
  <sheetFormatPr defaultRowHeight="12.75" x14ac:dyDescent="0.2"/>
  <cols>
    <col min="1" max="1" width="23.28515625" customWidth="1"/>
    <col min="3" max="3" width="20.85546875" customWidth="1"/>
    <col min="4" max="4" width="20.42578125" customWidth="1"/>
    <col min="5" max="5" width="19.42578125" customWidth="1"/>
  </cols>
  <sheetData>
    <row r="1" spans="1:7" ht="15.75" x14ac:dyDescent="0.25">
      <c r="A1" s="442" t="s">
        <v>4</v>
      </c>
      <c r="B1" s="442"/>
      <c r="C1" s="443"/>
      <c r="D1" s="443"/>
      <c r="E1" s="443"/>
    </row>
    <row r="2" spans="1:7" ht="16.5" thickBot="1" x14ac:dyDescent="0.3">
      <c r="A2" s="444"/>
      <c r="B2" s="445"/>
    </row>
    <row r="3" spans="1:7" ht="13.5" thickBot="1" x14ac:dyDescent="0.25">
      <c r="A3" s="3"/>
      <c r="B3" s="3"/>
      <c r="C3" s="446" t="s">
        <v>24</v>
      </c>
      <c r="D3" s="1256" t="s">
        <v>3</v>
      </c>
      <c r="E3" s="1257"/>
    </row>
    <row r="4" spans="1:7" ht="13.5" thickBot="1" x14ac:dyDescent="0.25">
      <c r="A4" s="447" t="s">
        <v>0</v>
      </c>
      <c r="B4" s="3"/>
      <c r="C4" s="669" t="s">
        <v>240</v>
      </c>
      <c r="D4" s="1258" t="s">
        <v>241</v>
      </c>
      <c r="E4" s="1259"/>
    </row>
    <row r="5" spans="1:7" ht="13.5" thickBot="1" x14ac:dyDescent="0.25">
      <c r="A5" s="448" t="s">
        <v>27</v>
      </c>
      <c r="B5" s="3"/>
      <c r="C5" s="675" t="s">
        <v>450</v>
      </c>
      <c r="D5" s="1184" t="s">
        <v>439</v>
      </c>
      <c r="E5" s="1186"/>
    </row>
    <row r="6" spans="1:7" ht="13.5" thickBot="1" x14ac:dyDescent="0.25">
      <c r="A6" s="449"/>
      <c r="B6" s="3"/>
      <c r="C6" s="3"/>
      <c r="D6" s="3"/>
      <c r="E6" s="3"/>
    </row>
    <row r="7" spans="1:7" ht="13.5" customHeight="1" thickBot="1" x14ac:dyDescent="0.25">
      <c r="A7" s="447" t="s">
        <v>21</v>
      </c>
      <c r="B7" s="3"/>
      <c r="C7" s="1115" t="s">
        <v>402</v>
      </c>
      <c r="D7" s="1116"/>
      <c r="E7" s="1255"/>
      <c r="F7" s="227"/>
      <c r="G7" s="227"/>
    </row>
    <row r="8" spans="1:7" ht="13.5" thickBot="1" x14ac:dyDescent="0.25">
      <c r="A8" s="448" t="s">
        <v>42</v>
      </c>
      <c r="B8" s="3"/>
      <c r="C8" s="1115" t="s">
        <v>441</v>
      </c>
      <c r="D8" s="1116"/>
      <c r="E8" s="1255"/>
      <c r="F8" s="227"/>
      <c r="G8" s="227"/>
    </row>
    <row r="9" spans="1:7" ht="13.5" thickBot="1" x14ac:dyDescent="0.25">
      <c r="A9" s="448" t="s">
        <v>26</v>
      </c>
      <c r="B9" s="3"/>
      <c r="C9" s="1115" t="s">
        <v>1042</v>
      </c>
      <c r="D9" s="1116"/>
      <c r="E9" s="1255"/>
      <c r="F9" s="227"/>
      <c r="G9" s="227"/>
    </row>
    <row r="10" spans="1:7" ht="13.5" thickBot="1" x14ac:dyDescent="0.25">
      <c r="A10" s="449"/>
      <c r="B10" s="3"/>
      <c r="C10" s="3"/>
      <c r="D10" s="3"/>
      <c r="E10" s="3"/>
      <c r="F10" s="3"/>
      <c r="G10" s="3"/>
    </row>
    <row r="11" spans="1:7" ht="13.5" thickBot="1" x14ac:dyDescent="0.25">
      <c r="A11" s="449"/>
      <c r="B11" s="3"/>
      <c r="C11" s="1256" t="s">
        <v>748</v>
      </c>
      <c r="D11" s="1265"/>
      <c r="E11" s="3"/>
    </row>
    <row r="12" spans="1:7" ht="13.5" thickBot="1" x14ac:dyDescent="0.25">
      <c r="A12" s="450" t="s">
        <v>2</v>
      </c>
      <c r="B12" s="3"/>
      <c r="C12" s="1266">
        <v>8.06</v>
      </c>
      <c r="D12" s="1267"/>
      <c r="E12" s="3"/>
    </row>
    <row r="13" spans="1:7" ht="13.5" thickBot="1" x14ac:dyDescent="0.25">
      <c r="A13" s="447" t="s">
        <v>20</v>
      </c>
      <c r="B13" s="3"/>
      <c r="C13" s="1266">
        <v>4.9640000000000004</v>
      </c>
      <c r="D13" s="1267"/>
      <c r="E13" s="451"/>
    </row>
    <row r="14" spans="1:7" ht="13.5" thickBot="1" x14ac:dyDescent="0.25">
      <c r="A14" s="448" t="s">
        <v>1</v>
      </c>
      <c r="B14" s="3"/>
      <c r="C14" s="1268">
        <v>4.9640000000000004</v>
      </c>
      <c r="D14" s="1269"/>
      <c r="E14" s="3"/>
    </row>
    <row r="15" spans="1:7" ht="13.5" thickBot="1" x14ac:dyDescent="0.25">
      <c r="A15" s="452"/>
      <c r="B15" s="3"/>
      <c r="C15" s="12"/>
      <c r="D15" s="12"/>
      <c r="E15" s="11"/>
    </row>
    <row r="16" spans="1:7" ht="13.5" thickBot="1" x14ac:dyDescent="0.25">
      <c r="A16" s="447" t="s">
        <v>18</v>
      </c>
      <c r="B16" s="11"/>
      <c r="C16" s="9" t="s">
        <v>1036</v>
      </c>
      <c r="D16" s="8"/>
      <c r="E16" s="53"/>
      <c r="F16" s="227"/>
      <c r="G16" s="227"/>
    </row>
    <row r="17" spans="1:7" ht="13.5" thickBot="1" x14ac:dyDescent="0.25">
      <c r="A17" s="448" t="s">
        <v>19</v>
      </c>
      <c r="B17" s="3"/>
      <c r="C17" s="9" t="s">
        <v>1047</v>
      </c>
      <c r="D17" s="8"/>
      <c r="E17" s="53"/>
      <c r="F17" s="227"/>
      <c r="G17" s="227"/>
    </row>
    <row r="18" spans="1:7" x14ac:dyDescent="0.2">
      <c r="F18" s="3"/>
    </row>
    <row r="20" spans="1:7" ht="15.75" x14ac:dyDescent="0.25">
      <c r="A20" s="442" t="s">
        <v>5</v>
      </c>
      <c r="B20" s="442"/>
      <c r="C20" s="443"/>
      <c r="D20" s="443"/>
      <c r="E20" s="443"/>
    </row>
    <row r="21" spans="1:7" ht="15.75" x14ac:dyDescent="0.25">
      <c r="A21" s="444"/>
      <c r="C21" s="7"/>
      <c r="D21" s="7"/>
      <c r="E21" s="7"/>
    </row>
    <row r="22" spans="1:7" x14ac:dyDescent="0.2">
      <c r="A22" s="453" t="s">
        <v>23</v>
      </c>
      <c r="B22" s="454" t="s">
        <v>6</v>
      </c>
      <c r="C22" s="454" t="s">
        <v>8</v>
      </c>
      <c r="D22" s="454" t="s">
        <v>9</v>
      </c>
      <c r="E22" s="455" t="s">
        <v>749</v>
      </c>
    </row>
    <row r="23" spans="1:7" x14ac:dyDescent="0.2">
      <c r="A23" s="510"/>
      <c r="B23" s="527">
        <v>610</v>
      </c>
      <c r="C23" s="410" t="s">
        <v>54</v>
      </c>
      <c r="D23" s="528">
        <v>2450</v>
      </c>
      <c r="E23" s="528">
        <v>2450</v>
      </c>
    </row>
    <row r="24" spans="1:7" x14ac:dyDescent="0.2">
      <c r="A24" s="529"/>
      <c r="B24" s="530">
        <v>620</v>
      </c>
      <c r="C24" s="394" t="s">
        <v>57</v>
      </c>
      <c r="D24" s="531">
        <v>786</v>
      </c>
      <c r="E24" s="528">
        <v>786</v>
      </c>
    </row>
    <row r="25" spans="1:7" ht="13.5" thickBot="1" x14ac:dyDescent="0.25">
      <c r="A25" s="529"/>
      <c r="B25" s="530">
        <v>630</v>
      </c>
      <c r="C25" s="394" t="s">
        <v>55</v>
      </c>
      <c r="D25" s="531">
        <v>1728</v>
      </c>
      <c r="E25" s="528">
        <v>1728</v>
      </c>
    </row>
    <row r="26" spans="1:7" ht="13.5" thickBot="1" x14ac:dyDescent="0.25">
      <c r="A26" s="23" t="s">
        <v>11</v>
      </c>
      <c r="B26" s="516"/>
      <c r="C26" s="516"/>
      <c r="D26" s="532">
        <f>SUM(D23:D25)</f>
        <v>4964</v>
      </c>
      <c r="E26" s="532">
        <f>SUM(E23:E25)</f>
        <v>4964</v>
      </c>
    </row>
    <row r="27" spans="1:7" ht="13.5" thickBot="1" x14ac:dyDescent="0.25">
      <c r="A27" s="459" t="s">
        <v>13</v>
      </c>
      <c r="B27" s="460"/>
      <c r="C27" s="460"/>
      <c r="D27" s="461">
        <f>D26</f>
        <v>4964</v>
      </c>
      <c r="E27" s="486">
        <f>E26</f>
        <v>4964</v>
      </c>
    </row>
    <row r="29" spans="1:7" ht="15.75" x14ac:dyDescent="0.25">
      <c r="A29" s="442" t="s">
        <v>14</v>
      </c>
      <c r="B29" s="443"/>
      <c r="C29" s="443"/>
      <c r="D29" s="443"/>
      <c r="E29" s="443"/>
    </row>
    <row r="30" spans="1:7" x14ac:dyDescent="0.2">
      <c r="A30" s="462"/>
    </row>
    <row r="31" spans="1:7" ht="22.5" x14ac:dyDescent="0.2">
      <c r="A31" s="1270" t="s">
        <v>22</v>
      </c>
      <c r="B31" s="1270"/>
      <c r="C31" s="464" t="s">
        <v>15</v>
      </c>
      <c r="D31" s="463" t="s">
        <v>891</v>
      </c>
      <c r="E31" s="464" t="s">
        <v>1043</v>
      </c>
    </row>
    <row r="32" spans="1:7" ht="12.75" customHeight="1" x14ac:dyDescent="0.2">
      <c r="A32" s="1362" t="s">
        <v>442</v>
      </c>
      <c r="B32" s="1362"/>
      <c r="C32" s="436" t="s">
        <v>443</v>
      </c>
      <c r="D32" s="417">
        <v>14</v>
      </c>
      <c r="E32" s="353">
        <v>15</v>
      </c>
    </row>
    <row r="33" spans="1:5" ht="33.75" x14ac:dyDescent="0.2">
      <c r="A33" s="1362"/>
      <c r="B33" s="1362"/>
      <c r="C33" s="436" t="s">
        <v>444</v>
      </c>
      <c r="D33" s="258" t="s">
        <v>972</v>
      </c>
      <c r="E33" s="63">
        <v>259</v>
      </c>
    </row>
    <row r="34" spans="1:5" ht="13.5" thickBot="1" x14ac:dyDescent="0.25">
      <c r="A34" s="467" t="s">
        <v>16</v>
      </c>
      <c r="C34" s="466"/>
      <c r="D34" s="466"/>
      <c r="E34" s="466"/>
    </row>
    <row r="35" spans="1:5" ht="303.75" customHeight="1" thickBot="1" x14ac:dyDescent="0.25">
      <c r="A35" s="468" t="s">
        <v>17</v>
      </c>
      <c r="B35" s="1260" t="s">
        <v>1048</v>
      </c>
      <c r="C35" s="1261"/>
      <c r="D35" s="1261"/>
      <c r="E35" s="1262"/>
    </row>
    <row r="36" spans="1:5" ht="13.5" thickBot="1" x14ac:dyDescent="0.25"/>
    <row r="37" spans="1:5" ht="24.75" thickBot="1" x14ac:dyDescent="0.25">
      <c r="A37" s="468" t="s">
        <v>253</v>
      </c>
      <c r="B37" s="1263" t="s">
        <v>445</v>
      </c>
      <c r="C37" s="1263"/>
      <c r="D37" s="1263"/>
      <c r="E37" s="1264"/>
    </row>
  </sheetData>
  <mergeCells count="14">
    <mergeCell ref="D3:E3"/>
    <mergeCell ref="D4:E4"/>
    <mergeCell ref="D5:E5"/>
    <mergeCell ref="C7:E7"/>
    <mergeCell ref="C8:E8"/>
    <mergeCell ref="C9:E9"/>
    <mergeCell ref="A31:B31"/>
    <mergeCell ref="B35:E35"/>
    <mergeCell ref="B37:E37"/>
    <mergeCell ref="A32:B33"/>
    <mergeCell ref="C11:D11"/>
    <mergeCell ref="C12:D12"/>
    <mergeCell ref="C13:D13"/>
    <mergeCell ref="C14:D14"/>
  </mergeCells>
  <pageMargins left="0.7" right="0.7" top="0.75" bottom="0.75" header="0.3" footer="0.3"/>
  <pageSetup paperSize="9" scale="95"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F49"/>
  <sheetViews>
    <sheetView zoomScale="110" zoomScaleNormal="110" workbookViewId="0">
      <selection activeCell="F70" sqref="F70"/>
    </sheetView>
  </sheetViews>
  <sheetFormatPr defaultRowHeight="12.75" x14ac:dyDescent="0.2"/>
  <cols>
    <col min="1" max="1" width="32.140625" style="66" customWidth="1"/>
    <col min="2" max="2" width="8.140625" style="66" customWidth="1"/>
    <col min="3" max="3" width="7.28515625" style="66" customWidth="1"/>
    <col min="4" max="4" width="21.7109375" style="66" customWidth="1"/>
    <col min="5" max="5" width="13" style="66" customWidth="1"/>
    <col min="6" max="6" width="33.7109375"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927" t="s">
        <v>3</v>
      </c>
      <c r="E3" s="927"/>
      <c r="F3" s="927"/>
    </row>
    <row r="4" spans="1:6" ht="13.5" thickBot="1" x14ac:dyDescent="0.25">
      <c r="A4" s="71" t="s">
        <v>0</v>
      </c>
      <c r="B4" s="69"/>
      <c r="C4" s="72">
        <v>1</v>
      </c>
      <c r="D4" s="930" t="s">
        <v>50</v>
      </c>
      <c r="E4" s="930"/>
      <c r="F4" s="930"/>
    </row>
    <row r="5" spans="1:6" ht="13.5" thickBot="1" x14ac:dyDescent="0.25">
      <c r="A5" s="15" t="s">
        <v>642</v>
      </c>
      <c r="B5" s="69"/>
      <c r="C5" s="74" t="s">
        <v>149</v>
      </c>
      <c r="D5" s="931" t="s">
        <v>508</v>
      </c>
      <c r="E5" s="931"/>
      <c r="F5" s="931"/>
    </row>
    <row r="6" spans="1:6" ht="9" customHeight="1" thickBot="1" x14ac:dyDescent="0.25">
      <c r="A6" s="78"/>
      <c r="B6" s="69"/>
      <c r="C6" s="69"/>
      <c r="D6" s="69"/>
      <c r="E6" s="69"/>
      <c r="F6" s="69"/>
    </row>
    <row r="7" spans="1:6" ht="13.5" thickBot="1" x14ac:dyDescent="0.25">
      <c r="A7" s="71" t="s">
        <v>21</v>
      </c>
      <c r="B7" s="69"/>
      <c r="C7" s="245" t="s">
        <v>228</v>
      </c>
      <c r="D7" s="246"/>
      <c r="E7" s="246"/>
      <c r="F7" s="247"/>
    </row>
    <row r="8" spans="1:6" ht="13.5" thickBot="1" x14ac:dyDescent="0.25">
      <c r="A8" s="73" t="s">
        <v>42</v>
      </c>
      <c r="B8" s="69"/>
      <c r="C8" s="932" t="s">
        <v>48</v>
      </c>
      <c r="D8" s="933"/>
      <c r="E8" s="933"/>
      <c r="F8" s="934"/>
    </row>
    <row r="9" spans="1:6" ht="13.5" thickBot="1" x14ac:dyDescent="0.25">
      <c r="A9" s="73" t="s">
        <v>26</v>
      </c>
      <c r="B9" s="69"/>
      <c r="C9" s="829" t="s">
        <v>220</v>
      </c>
      <c r="D9" s="830"/>
      <c r="E9" s="830"/>
      <c r="F9" s="834"/>
    </row>
    <row r="10" spans="1:6" ht="6.75" customHeight="1" thickBot="1" x14ac:dyDescent="0.25">
      <c r="A10" s="78"/>
      <c r="B10" s="69"/>
      <c r="C10" s="69"/>
      <c r="D10" s="69"/>
      <c r="E10" s="69"/>
      <c r="F10" s="69"/>
    </row>
    <row r="11" spans="1:6" ht="13.5" thickBot="1" x14ac:dyDescent="0.25">
      <c r="A11" s="78"/>
      <c r="B11" s="69"/>
      <c r="C11" s="927" t="s">
        <v>28</v>
      </c>
      <c r="D11" s="927"/>
      <c r="E11" s="69"/>
      <c r="F11" s="69"/>
    </row>
    <row r="12" spans="1:6" ht="13.5" thickBot="1" x14ac:dyDescent="0.25">
      <c r="A12" s="81" t="s">
        <v>2</v>
      </c>
      <c r="B12" s="69"/>
      <c r="C12" s="935">
        <v>408.78</v>
      </c>
      <c r="D12" s="935"/>
      <c r="E12" s="69"/>
      <c r="F12" s="69"/>
    </row>
    <row r="13" spans="1:6" ht="13.5" thickBot="1" x14ac:dyDescent="0.25">
      <c r="A13" s="71" t="s">
        <v>20</v>
      </c>
      <c r="B13" s="69"/>
      <c r="C13" s="935">
        <v>408.78</v>
      </c>
      <c r="D13" s="935"/>
      <c r="E13" s="69"/>
      <c r="F13" s="69"/>
    </row>
    <row r="14" spans="1:6" ht="13.5" thickBot="1" x14ac:dyDescent="0.25">
      <c r="A14" s="73" t="s">
        <v>1</v>
      </c>
      <c r="B14" s="69"/>
      <c r="C14" s="935">
        <v>304.97300000000001</v>
      </c>
      <c r="D14" s="935"/>
      <c r="E14" s="69"/>
      <c r="F14" s="69"/>
    </row>
    <row r="15" spans="1:6" ht="7.5" customHeight="1" thickBot="1" x14ac:dyDescent="0.25">
      <c r="A15" s="82"/>
      <c r="B15" s="69"/>
      <c r="C15" s="83"/>
      <c r="D15" s="83"/>
      <c r="E15" s="84"/>
      <c r="F15" s="84"/>
    </row>
    <row r="16" spans="1:6" ht="13.5" thickBot="1" x14ac:dyDescent="0.25">
      <c r="A16" s="71" t="s">
        <v>18</v>
      </c>
      <c r="B16" s="84"/>
      <c r="C16" s="829" t="s">
        <v>1029</v>
      </c>
      <c r="D16" s="830"/>
      <c r="E16" s="830"/>
      <c r="F16" s="834"/>
    </row>
    <row r="17" spans="1:6" ht="13.5" thickBot="1" x14ac:dyDescent="0.25">
      <c r="A17" s="73" t="s">
        <v>19</v>
      </c>
      <c r="B17" s="69"/>
      <c r="C17" s="936" t="s">
        <v>1030</v>
      </c>
      <c r="D17" s="937"/>
      <c r="E17" s="937"/>
      <c r="F17" s="938"/>
    </row>
    <row r="18" spans="1:6" ht="9" customHeight="1"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272" t="s">
        <v>8</v>
      </c>
      <c r="E21" s="273" t="s">
        <v>9</v>
      </c>
      <c r="F21" s="273" t="s">
        <v>10</v>
      </c>
    </row>
    <row r="22" spans="1:6" x14ac:dyDescent="0.2">
      <c r="A22" s="142"/>
      <c r="B22" s="144">
        <v>637</v>
      </c>
      <c r="C22" s="87"/>
      <c r="D22" s="260" t="s">
        <v>474</v>
      </c>
      <c r="E22" s="269">
        <v>4800</v>
      </c>
      <c r="F22" s="269">
        <v>6720</v>
      </c>
    </row>
    <row r="23" spans="1:6" ht="13.5" thickBot="1" x14ac:dyDescent="0.25">
      <c r="A23" s="176"/>
      <c r="B23" s="144">
        <v>650</v>
      </c>
      <c r="C23" s="176"/>
      <c r="D23" s="260" t="s">
        <v>221</v>
      </c>
      <c r="E23" s="179">
        <v>24230</v>
      </c>
      <c r="F23" s="179">
        <v>21140.91</v>
      </c>
    </row>
    <row r="24" spans="1:6" ht="13.5" thickBot="1" x14ac:dyDescent="0.25">
      <c r="A24" s="266" t="s">
        <v>11</v>
      </c>
      <c r="B24" s="159"/>
      <c r="C24" s="159"/>
      <c r="D24" s="159"/>
      <c r="E24" s="270">
        <f>E22+E23</f>
        <v>29030</v>
      </c>
      <c r="F24" s="271">
        <f>F22+F23</f>
        <v>27860.91</v>
      </c>
    </row>
    <row r="25" spans="1:6" x14ac:dyDescent="0.2">
      <c r="A25" s="346"/>
      <c r="B25" s="155">
        <v>814</v>
      </c>
      <c r="C25" s="696"/>
      <c r="D25" s="239" t="s">
        <v>757</v>
      </c>
      <c r="E25" s="762">
        <v>17630</v>
      </c>
      <c r="F25" s="269">
        <v>17628</v>
      </c>
    </row>
    <row r="26" spans="1:6" x14ac:dyDescent="0.2">
      <c r="A26" s="259"/>
      <c r="B26" s="260">
        <v>819</v>
      </c>
      <c r="C26" s="760"/>
      <c r="D26" s="22" t="s">
        <v>895</v>
      </c>
      <c r="E26" s="763">
        <v>0</v>
      </c>
      <c r="F26" s="261">
        <v>32914.800000000003</v>
      </c>
    </row>
    <row r="27" spans="1:6" x14ac:dyDescent="0.2">
      <c r="A27" s="259"/>
      <c r="B27" s="260">
        <v>821</v>
      </c>
      <c r="C27" s="760"/>
      <c r="D27" s="22" t="s">
        <v>896</v>
      </c>
      <c r="E27" s="695">
        <v>120190</v>
      </c>
      <c r="F27" s="695">
        <v>120192</v>
      </c>
    </row>
    <row r="28" spans="1:6" x14ac:dyDescent="0.2">
      <c r="A28" s="262"/>
      <c r="B28" s="263">
        <v>821</v>
      </c>
      <c r="C28" s="761"/>
      <c r="D28" s="22" t="s">
        <v>897</v>
      </c>
      <c r="E28" s="695">
        <v>37710</v>
      </c>
      <c r="F28" s="695">
        <v>37711.730000000003</v>
      </c>
    </row>
    <row r="29" spans="1:6" x14ac:dyDescent="0.2">
      <c r="A29" s="262"/>
      <c r="B29" s="263">
        <v>821</v>
      </c>
      <c r="C29" s="761"/>
      <c r="D29" s="22" t="s">
        <v>898</v>
      </c>
      <c r="E29" s="695">
        <v>30000</v>
      </c>
      <c r="F29" s="695">
        <v>60000</v>
      </c>
    </row>
    <row r="30" spans="1:6" ht="13.5" thickBot="1" x14ac:dyDescent="0.25">
      <c r="A30" s="262"/>
      <c r="B30" s="263">
        <v>821</v>
      </c>
      <c r="C30" s="761"/>
      <c r="D30" s="237" t="s">
        <v>899</v>
      </c>
      <c r="E30" s="764">
        <v>174220</v>
      </c>
      <c r="F30" s="697">
        <v>8665.7900000000009</v>
      </c>
    </row>
    <row r="31" spans="1:6" ht="13.5" thickBot="1" x14ac:dyDescent="0.25">
      <c r="A31" s="266" t="s">
        <v>224</v>
      </c>
      <c r="B31" s="159">
        <v>0</v>
      </c>
      <c r="C31" s="159"/>
      <c r="D31" s="159"/>
      <c r="E31" s="270">
        <f>SUM(E25:E30)</f>
        <v>379750</v>
      </c>
      <c r="F31" s="271">
        <f>SUM(F25:F30)</f>
        <v>277112.32000000001</v>
      </c>
    </row>
    <row r="32" spans="1:6" ht="13.5" thickBot="1" x14ac:dyDescent="0.25">
      <c r="A32" s="265" t="s">
        <v>13</v>
      </c>
      <c r="B32" s="120" t="s">
        <v>67</v>
      </c>
      <c r="C32" s="120" t="s">
        <v>67</v>
      </c>
      <c r="D32" s="120" t="s">
        <v>67</v>
      </c>
      <c r="E32" s="167">
        <f>E24+E31</f>
        <v>408780</v>
      </c>
      <c r="F32" s="167">
        <f>F24+F31</f>
        <v>304973.23</v>
      </c>
    </row>
    <row r="34" spans="1:6" ht="2.25" customHeight="1" x14ac:dyDescent="0.2"/>
    <row r="35" spans="1:6" ht="15.75" x14ac:dyDescent="0.25">
      <c r="A35" s="64" t="s">
        <v>14</v>
      </c>
      <c r="B35" s="65"/>
      <c r="C35" s="65"/>
      <c r="D35" s="65"/>
      <c r="E35" s="65"/>
      <c r="F35" s="65"/>
    </row>
    <row r="36" spans="1:6" ht="3.75" customHeight="1" x14ac:dyDescent="0.25">
      <c r="A36" s="256"/>
      <c r="B36" s="257"/>
      <c r="C36" s="257"/>
      <c r="D36" s="257"/>
      <c r="E36" s="257"/>
      <c r="F36" s="257"/>
    </row>
    <row r="37" spans="1:6" ht="33.75" x14ac:dyDescent="0.2">
      <c r="A37" s="928" t="s">
        <v>22</v>
      </c>
      <c r="B37" s="929"/>
      <c r="C37" s="928" t="s">
        <v>15</v>
      </c>
      <c r="D37" s="929"/>
      <c r="E37" s="175" t="s">
        <v>900</v>
      </c>
      <c r="F37" s="29" t="s">
        <v>1008</v>
      </c>
    </row>
    <row r="38" spans="1:6" ht="49.5" customHeight="1" x14ac:dyDescent="0.2">
      <c r="A38" s="826" t="s">
        <v>510</v>
      </c>
      <c r="B38" s="826"/>
      <c r="C38" s="861" t="s">
        <v>225</v>
      </c>
      <c r="D38" s="861"/>
      <c r="E38" s="44" t="s">
        <v>223</v>
      </c>
      <c r="F38" s="798" t="s">
        <v>902</v>
      </c>
    </row>
    <row r="39" spans="1:6" ht="81" customHeight="1" x14ac:dyDescent="0.2">
      <c r="A39" s="826"/>
      <c r="B39" s="826"/>
      <c r="C39" s="861" t="s">
        <v>222</v>
      </c>
      <c r="D39" s="861"/>
      <c r="E39" s="258" t="s">
        <v>509</v>
      </c>
      <c r="F39" s="798" t="s">
        <v>1031</v>
      </c>
    </row>
    <row r="40" spans="1:6" ht="51" customHeight="1" x14ac:dyDescent="0.2">
      <c r="A40" s="826"/>
      <c r="B40" s="826"/>
      <c r="C40" s="861" t="s">
        <v>226</v>
      </c>
      <c r="D40" s="861"/>
      <c r="E40" s="43" t="s">
        <v>223</v>
      </c>
      <c r="F40" s="799" t="s">
        <v>903</v>
      </c>
    </row>
    <row r="41" spans="1:6" ht="76.5" customHeight="1" x14ac:dyDescent="0.2">
      <c r="A41" s="826"/>
      <c r="B41" s="826"/>
      <c r="C41" s="861" t="s">
        <v>227</v>
      </c>
      <c r="D41" s="861"/>
      <c r="E41" s="212" t="s">
        <v>371</v>
      </c>
      <c r="F41" s="798" t="s">
        <v>1032</v>
      </c>
    </row>
    <row r="42" spans="1:6" ht="61.5" customHeight="1" x14ac:dyDescent="0.2">
      <c r="A42" s="826"/>
      <c r="B42" s="826"/>
      <c r="C42" s="861" t="s">
        <v>472</v>
      </c>
      <c r="D42" s="861"/>
      <c r="E42" s="44" t="s">
        <v>223</v>
      </c>
      <c r="F42" s="797" t="s">
        <v>1033</v>
      </c>
    </row>
    <row r="43" spans="1:6" ht="97.5" customHeight="1" x14ac:dyDescent="0.2">
      <c r="A43" s="826"/>
      <c r="B43" s="826"/>
      <c r="C43" s="861" t="s">
        <v>511</v>
      </c>
      <c r="D43" s="861"/>
      <c r="E43" s="212" t="s">
        <v>167</v>
      </c>
      <c r="F43" s="797" t="s">
        <v>1034</v>
      </c>
    </row>
    <row r="44" spans="1:6" ht="49.5" customHeight="1" x14ac:dyDescent="0.2">
      <c r="A44" s="826"/>
      <c r="B44" s="826"/>
      <c r="C44" s="861" t="s">
        <v>512</v>
      </c>
      <c r="D44" s="861"/>
      <c r="E44" s="44">
        <v>2</v>
      </c>
      <c r="F44" s="63">
        <v>0</v>
      </c>
    </row>
    <row r="45" spans="1:6" ht="6" customHeight="1" x14ac:dyDescent="0.2">
      <c r="A45" s="98"/>
      <c r="D45" s="216"/>
      <c r="E45" s="218"/>
      <c r="F45" s="217"/>
    </row>
    <row r="46" spans="1:6" x14ac:dyDescent="0.2">
      <c r="A46" s="98" t="s">
        <v>16</v>
      </c>
      <c r="D46" s="216"/>
      <c r="E46" s="218"/>
      <c r="F46" s="217"/>
    </row>
    <row r="47" spans="1:6" ht="90.75" customHeight="1" x14ac:dyDescent="0.2">
      <c r="A47" s="248" t="s">
        <v>17</v>
      </c>
      <c r="B47" s="817" t="s">
        <v>1035</v>
      </c>
      <c r="C47" s="818"/>
      <c r="D47" s="818"/>
      <c r="E47" s="818"/>
      <c r="F47" s="819"/>
    </row>
    <row r="49" spans="1:6" ht="20.25" customHeight="1" x14ac:dyDescent="0.2">
      <c r="A49" s="248" t="s">
        <v>29</v>
      </c>
      <c r="B49" s="876"/>
      <c r="C49" s="876"/>
      <c r="D49" s="876"/>
      <c r="E49" s="876"/>
      <c r="F49" s="876"/>
    </row>
  </sheetData>
  <sheetProtection selectLockedCells="1" selectUnlockedCells="1"/>
  <mergeCells count="23">
    <mergeCell ref="B47:F47"/>
    <mergeCell ref="B49:F49"/>
    <mergeCell ref="C12:D12"/>
    <mergeCell ref="C13:D13"/>
    <mergeCell ref="C14:D14"/>
    <mergeCell ref="C16:F16"/>
    <mergeCell ref="C17:F17"/>
    <mergeCell ref="A38:B44"/>
    <mergeCell ref="C44:D44"/>
    <mergeCell ref="A37:B37"/>
    <mergeCell ref="D3:F3"/>
    <mergeCell ref="D4:F4"/>
    <mergeCell ref="D5:F5"/>
    <mergeCell ref="C8:F8"/>
    <mergeCell ref="C9:F9"/>
    <mergeCell ref="C11:D11"/>
    <mergeCell ref="C43:D43"/>
    <mergeCell ref="C37:D37"/>
    <mergeCell ref="C38:D38"/>
    <mergeCell ref="C39:D39"/>
    <mergeCell ref="C40:D40"/>
    <mergeCell ref="C41:D41"/>
    <mergeCell ref="C42:D42"/>
  </mergeCells>
  <pageMargins left="0.7" right="0.7" top="0.75" bottom="0.75" header="0.3" footer="0.3"/>
  <pageSetup paperSize="9" scale="79" firstPageNumber="0" fitToHeight="0" orientation="portrait" verticalDpi="30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FFFF00"/>
    <pageSetUpPr fitToPage="1"/>
  </sheetPr>
  <dimension ref="A1:F39"/>
  <sheetViews>
    <sheetView topLeftCell="A10" workbookViewId="0">
      <selection activeCell="B38" sqref="B38"/>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56" t="s">
        <v>3</v>
      </c>
      <c r="E3" s="1257"/>
    </row>
    <row r="4" spans="1:6" ht="13.5" thickBot="1" x14ac:dyDescent="0.25">
      <c r="A4" s="447" t="s">
        <v>0</v>
      </c>
      <c r="B4" s="3"/>
      <c r="C4" s="280" t="s">
        <v>240</v>
      </c>
      <c r="D4" s="1115" t="s">
        <v>241</v>
      </c>
      <c r="E4" s="1255"/>
    </row>
    <row r="5" spans="1:6" ht="13.5" thickBot="1" x14ac:dyDescent="0.25">
      <c r="A5" s="448" t="s">
        <v>642</v>
      </c>
      <c r="B5" s="3"/>
      <c r="C5" s="413" t="s">
        <v>450</v>
      </c>
      <c r="D5" s="1184" t="s">
        <v>439</v>
      </c>
      <c r="E5" s="1186"/>
    </row>
    <row r="6" spans="1:6" ht="13.5" thickBot="1" x14ac:dyDescent="0.25">
      <c r="A6" s="449"/>
      <c r="B6" s="3"/>
      <c r="C6" s="3"/>
      <c r="D6" s="3"/>
      <c r="E6" s="3"/>
    </row>
    <row r="7" spans="1:6" ht="13.5" thickBot="1" x14ac:dyDescent="0.25">
      <c r="A7" s="447" t="s">
        <v>21</v>
      </c>
      <c r="B7" s="3"/>
      <c r="C7" s="1244" t="s">
        <v>418</v>
      </c>
      <c r="D7" s="1245"/>
      <c r="E7" s="1246"/>
    </row>
    <row r="8" spans="1:6" ht="13.5" thickBot="1" x14ac:dyDescent="0.25">
      <c r="A8" s="448" t="s">
        <v>42</v>
      </c>
      <c r="B8" s="3"/>
      <c r="C8" s="1115" t="s">
        <v>441</v>
      </c>
      <c r="D8" s="1116"/>
      <c r="E8" s="1255"/>
    </row>
    <row r="9" spans="1:6" ht="13.5" thickBot="1" x14ac:dyDescent="0.25">
      <c r="A9" s="448" t="s">
        <v>26</v>
      </c>
      <c r="B9" s="3"/>
      <c r="C9" s="1274" t="s">
        <v>453</v>
      </c>
      <c r="D9" s="1275"/>
      <c r="E9" s="1276"/>
    </row>
    <row r="10" spans="1:6" ht="13.5" thickBot="1" x14ac:dyDescent="0.25">
      <c r="A10" s="449"/>
      <c r="B10" s="3"/>
      <c r="C10" s="3"/>
      <c r="D10" s="3"/>
      <c r="E10" s="3"/>
    </row>
    <row r="11" spans="1:6" ht="13.5" thickBot="1" x14ac:dyDescent="0.25">
      <c r="A11" s="449"/>
      <c r="B11" s="3"/>
      <c r="C11" s="1256" t="s">
        <v>659</v>
      </c>
      <c r="D11" s="1265"/>
      <c r="E11" s="3"/>
    </row>
    <row r="12" spans="1:6" ht="13.5" thickBot="1" x14ac:dyDescent="0.25">
      <c r="A12" s="450" t="s">
        <v>2</v>
      </c>
      <c r="B12" s="3"/>
      <c r="C12" s="1266">
        <v>10.6</v>
      </c>
      <c r="D12" s="1267"/>
      <c r="E12" s="3"/>
    </row>
    <row r="13" spans="1:6" ht="13.5" thickBot="1" x14ac:dyDescent="0.25">
      <c r="A13" s="447" t="s">
        <v>20</v>
      </c>
      <c r="B13" s="3"/>
      <c r="C13" s="1266">
        <v>15.61</v>
      </c>
      <c r="D13" s="1267"/>
      <c r="E13" s="451"/>
    </row>
    <row r="14" spans="1:6" ht="13.5" thickBot="1" x14ac:dyDescent="0.25">
      <c r="A14" s="448" t="s">
        <v>1</v>
      </c>
      <c r="B14" s="3"/>
      <c r="C14" s="1268">
        <v>10.27</v>
      </c>
      <c r="D14" s="1269"/>
      <c r="E14" s="3"/>
    </row>
    <row r="15" spans="1:6" ht="13.5" thickBot="1" x14ac:dyDescent="0.25">
      <c r="A15" s="452"/>
      <c r="B15" s="3"/>
      <c r="C15" s="12"/>
      <c r="D15" s="12"/>
      <c r="E15" s="11"/>
    </row>
    <row r="16" spans="1:6" ht="13.5" thickBot="1" x14ac:dyDescent="0.25">
      <c r="A16" s="447" t="s">
        <v>18</v>
      </c>
      <c r="B16" s="11"/>
      <c r="C16" s="9" t="s">
        <v>1053</v>
      </c>
      <c r="D16" s="8"/>
      <c r="E16" s="53"/>
      <c r="F16" s="227"/>
    </row>
    <row r="17" spans="1:6" ht="13.5" thickBot="1" x14ac:dyDescent="0.25">
      <c r="A17" s="448" t="s">
        <v>19</v>
      </c>
      <c r="B17" s="3"/>
      <c r="C17" s="534" t="s">
        <v>1054</v>
      </c>
      <c r="D17" s="535"/>
      <c r="E17" s="497"/>
      <c r="F17" s="227"/>
    </row>
    <row r="20" spans="1:6" ht="15.75" x14ac:dyDescent="0.25">
      <c r="A20" s="442" t="s">
        <v>5</v>
      </c>
      <c r="B20" s="442"/>
      <c r="C20" s="443"/>
      <c r="D20" s="443"/>
      <c r="E20" s="443"/>
    </row>
    <row r="21" spans="1:6" ht="16.5" thickBot="1" x14ac:dyDescent="0.3">
      <c r="A21" s="444"/>
      <c r="C21" s="7"/>
      <c r="D21" s="7"/>
      <c r="E21" s="7"/>
    </row>
    <row r="22" spans="1:6" x14ac:dyDescent="0.2">
      <c r="A22" s="481" t="s">
        <v>23</v>
      </c>
      <c r="B22" s="482" t="s">
        <v>6</v>
      </c>
      <c r="C22" s="482" t="s">
        <v>8</v>
      </c>
      <c r="D22" s="482" t="s">
        <v>9</v>
      </c>
      <c r="E22" s="483" t="s">
        <v>10</v>
      </c>
    </row>
    <row r="23" spans="1:6" x14ac:dyDescent="0.2">
      <c r="A23" s="536"/>
      <c r="B23" s="62">
        <v>610</v>
      </c>
      <c r="C23" s="463"/>
      <c r="D23" s="736">
        <v>3200</v>
      </c>
      <c r="E23" s="737">
        <v>3200</v>
      </c>
    </row>
    <row r="24" spans="1:6" x14ac:dyDescent="0.2">
      <c r="A24" s="536"/>
      <c r="B24" s="62">
        <v>620</v>
      </c>
      <c r="C24" s="463"/>
      <c r="D24" s="736">
        <v>1082</v>
      </c>
      <c r="E24" s="737">
        <v>1082</v>
      </c>
    </row>
    <row r="25" spans="1:6" ht="13.5" thickBot="1" x14ac:dyDescent="0.25">
      <c r="A25" s="538"/>
      <c r="B25" s="473">
        <v>630</v>
      </c>
      <c r="C25" s="539"/>
      <c r="D25" s="736">
        <v>11328</v>
      </c>
      <c r="E25" s="738">
        <v>5983</v>
      </c>
    </row>
    <row r="26" spans="1:6" ht="13.5" thickBot="1" x14ac:dyDescent="0.25">
      <c r="A26" s="537" t="s">
        <v>11</v>
      </c>
      <c r="B26" s="460"/>
      <c r="C26" s="460"/>
      <c r="D26" s="461">
        <f>SUM(D23:D25)</f>
        <v>15610</v>
      </c>
      <c r="E26" s="461">
        <f>SUM(E23:E25)</f>
        <v>10265</v>
      </c>
    </row>
    <row r="27" spans="1:6" ht="13.5" thickBot="1" x14ac:dyDescent="0.25">
      <c r="A27" s="484"/>
      <c r="B27" s="456"/>
      <c r="C27" s="457"/>
      <c r="D27" s="458"/>
      <c r="E27" s="485"/>
    </row>
    <row r="28" spans="1:6" ht="13.5" thickBot="1" x14ac:dyDescent="0.25">
      <c r="A28" s="459" t="s">
        <v>13</v>
      </c>
      <c r="B28" s="460"/>
      <c r="C28" s="460"/>
      <c r="D28" s="461"/>
      <c r="E28" s="486"/>
    </row>
    <row r="30" spans="1:6" ht="15.75" x14ac:dyDescent="0.25">
      <c r="A30" s="442" t="s">
        <v>14</v>
      </c>
      <c r="B30" s="443"/>
      <c r="C30" s="443"/>
      <c r="D30" s="443"/>
      <c r="E30" s="443"/>
    </row>
    <row r="31" spans="1:6" x14ac:dyDescent="0.2">
      <c r="A31" s="462"/>
    </row>
    <row r="32" spans="1:6" ht="22.5" x14ac:dyDescent="0.2">
      <c r="A32" s="1277" t="s">
        <v>22</v>
      </c>
      <c r="B32" s="1277"/>
      <c r="C32" s="619" t="s">
        <v>15</v>
      </c>
      <c r="D32" s="618" t="s">
        <v>891</v>
      </c>
      <c r="E32" s="619" t="s">
        <v>1043</v>
      </c>
    </row>
    <row r="33" spans="1:5" x14ac:dyDescent="0.2">
      <c r="A33" s="1363" t="s">
        <v>442</v>
      </c>
      <c r="B33" s="1364"/>
      <c r="C33" s="439" t="s">
        <v>443</v>
      </c>
      <c r="D33" s="470" t="s">
        <v>251</v>
      </c>
      <c r="E33" s="375">
        <v>16</v>
      </c>
    </row>
    <row r="34" spans="1:5" ht="33.75" x14ac:dyDescent="0.2">
      <c r="A34" s="1364"/>
      <c r="B34" s="1364"/>
      <c r="C34" s="352" t="s">
        <v>444</v>
      </c>
      <c r="D34" s="470" t="s">
        <v>969</v>
      </c>
      <c r="E34" s="393">
        <v>0.91110000000000002</v>
      </c>
    </row>
    <row r="35" spans="1:5" x14ac:dyDescent="0.2">
      <c r="E35" s="466"/>
    </row>
    <row r="36" spans="1:5" ht="13.5" thickBot="1" x14ac:dyDescent="0.25">
      <c r="A36" s="467" t="s">
        <v>16</v>
      </c>
      <c r="C36" s="466"/>
      <c r="D36" s="466"/>
      <c r="E36" s="466"/>
    </row>
    <row r="37" spans="1:5" ht="169.5" customHeight="1" thickBot="1" x14ac:dyDescent="0.25">
      <c r="A37" s="468" t="s">
        <v>17</v>
      </c>
      <c r="B37" s="1260" t="s">
        <v>1055</v>
      </c>
      <c r="C37" s="1261"/>
      <c r="D37" s="1261"/>
      <c r="E37" s="1262"/>
    </row>
    <row r="38" spans="1:5" ht="13.5" thickBot="1" x14ac:dyDescent="0.25"/>
    <row r="39" spans="1:5" ht="24.75" thickBot="1" x14ac:dyDescent="0.25">
      <c r="A39" s="468" t="s">
        <v>253</v>
      </c>
      <c r="B39" s="1263" t="s">
        <v>445</v>
      </c>
      <c r="C39" s="1263"/>
      <c r="D39" s="1263"/>
      <c r="E39" s="1264"/>
    </row>
  </sheetData>
  <mergeCells count="14">
    <mergeCell ref="D3:E3"/>
    <mergeCell ref="D4:E4"/>
    <mergeCell ref="D5:E5"/>
    <mergeCell ref="C7:E7"/>
    <mergeCell ref="C8:E8"/>
    <mergeCell ref="C9:E9"/>
    <mergeCell ref="B37:E37"/>
    <mergeCell ref="B39:E39"/>
    <mergeCell ref="C11:D11"/>
    <mergeCell ref="C12:D12"/>
    <mergeCell ref="C13:D13"/>
    <mergeCell ref="C14:D14"/>
    <mergeCell ref="A32:B32"/>
    <mergeCell ref="A33:B34"/>
  </mergeCells>
  <pageMargins left="0.7" right="0.7" top="0.75" bottom="0.75" header="0.3" footer="0.3"/>
  <pageSetup paperSize="9" scale="95" fitToHeight="0"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FFFF00"/>
    <pageSetUpPr fitToPage="1"/>
  </sheetPr>
  <dimension ref="A1:F38"/>
  <sheetViews>
    <sheetView workbookViewId="0">
      <selection activeCell="B37" sqref="B37"/>
    </sheetView>
  </sheetViews>
  <sheetFormatPr defaultRowHeight="12.75" x14ac:dyDescent="0.2"/>
  <cols>
    <col min="1" max="1" width="23.28515625" customWidth="1"/>
    <col min="3" max="3" width="20.85546875" customWidth="1"/>
    <col min="4" max="4" width="20.42578125" customWidth="1"/>
    <col min="5" max="5" width="19.42578125" customWidth="1"/>
  </cols>
  <sheetData>
    <row r="1" spans="1:6" ht="15.75" x14ac:dyDescent="0.25">
      <c r="A1" s="442" t="s">
        <v>4</v>
      </c>
      <c r="B1" s="442"/>
      <c r="C1" s="443"/>
      <c r="D1" s="443"/>
      <c r="E1" s="443"/>
    </row>
    <row r="2" spans="1:6" ht="16.5" thickBot="1" x14ac:dyDescent="0.3">
      <c r="A2" s="444"/>
      <c r="B2" s="445"/>
    </row>
    <row r="3" spans="1:6" ht="13.5" thickBot="1" x14ac:dyDescent="0.25">
      <c r="A3" s="3"/>
      <c r="B3" s="3"/>
      <c r="C3" s="446" t="s">
        <v>24</v>
      </c>
      <c r="D3" s="1256" t="s">
        <v>3</v>
      </c>
      <c r="E3" s="1257"/>
    </row>
    <row r="4" spans="1:6" ht="13.5" thickBot="1" x14ac:dyDescent="0.25">
      <c r="A4" s="447" t="s">
        <v>0</v>
      </c>
      <c r="B4" s="3"/>
      <c r="C4" s="280" t="s">
        <v>240</v>
      </c>
      <c r="D4" s="1115" t="s">
        <v>241</v>
      </c>
      <c r="E4" s="1255"/>
    </row>
    <row r="5" spans="1:6" ht="13.5" thickBot="1" x14ac:dyDescent="0.25">
      <c r="A5" s="448" t="s">
        <v>27</v>
      </c>
      <c r="B5" s="3"/>
      <c r="C5" s="413" t="s">
        <v>450</v>
      </c>
      <c r="D5" s="1184" t="s">
        <v>439</v>
      </c>
      <c r="E5" s="1186"/>
    </row>
    <row r="6" spans="1:6" ht="13.5" thickBot="1" x14ac:dyDescent="0.25">
      <c r="A6" s="449"/>
      <c r="B6" s="3"/>
      <c r="C6" s="3"/>
      <c r="D6" s="3"/>
      <c r="E6" s="3"/>
    </row>
    <row r="7" spans="1:6" ht="13.5" thickBot="1" x14ac:dyDescent="0.25">
      <c r="A7" s="447" t="s">
        <v>21</v>
      </c>
      <c r="B7" s="3"/>
      <c r="C7" s="1244" t="s">
        <v>440</v>
      </c>
      <c r="D7" s="1245"/>
      <c r="E7" s="1246"/>
    </row>
    <row r="8" spans="1:6" ht="13.5" thickBot="1" x14ac:dyDescent="0.25">
      <c r="A8" s="448" t="s">
        <v>42</v>
      </c>
      <c r="B8" s="3"/>
      <c r="C8" s="1115" t="s">
        <v>441</v>
      </c>
      <c r="D8" s="1116"/>
      <c r="E8" s="1255"/>
    </row>
    <row r="9" spans="1:6" ht="13.5" thickBot="1" x14ac:dyDescent="0.25">
      <c r="A9" s="448" t="s">
        <v>26</v>
      </c>
      <c r="B9" s="3"/>
      <c r="C9" s="1274" t="s">
        <v>431</v>
      </c>
      <c r="D9" s="1275"/>
      <c r="E9" s="1276"/>
    </row>
    <row r="10" spans="1:6" ht="13.5" thickBot="1" x14ac:dyDescent="0.25">
      <c r="A10" s="449"/>
      <c r="B10" s="3"/>
      <c r="C10" s="3"/>
      <c r="D10" s="3"/>
      <c r="E10" s="3"/>
    </row>
    <row r="11" spans="1:6" ht="13.5" thickBot="1" x14ac:dyDescent="0.25">
      <c r="A11" s="449"/>
      <c r="B11" s="3"/>
      <c r="C11" s="1256" t="s">
        <v>659</v>
      </c>
      <c r="D11" s="1265"/>
      <c r="E11" s="3"/>
    </row>
    <row r="12" spans="1:6" ht="13.5" thickBot="1" x14ac:dyDescent="0.25">
      <c r="A12" s="450" t="s">
        <v>2</v>
      </c>
      <c r="B12" s="3"/>
      <c r="C12" s="1266">
        <v>17.216000000000001</v>
      </c>
      <c r="D12" s="1267"/>
      <c r="E12" s="3"/>
    </row>
    <row r="13" spans="1:6" ht="13.5" thickBot="1" x14ac:dyDescent="0.25">
      <c r="A13" s="447" t="s">
        <v>20</v>
      </c>
      <c r="B13" s="3"/>
      <c r="C13" s="1266">
        <v>26.977</v>
      </c>
      <c r="D13" s="1267"/>
      <c r="E13" s="451"/>
    </row>
    <row r="14" spans="1:6" ht="13.5" thickBot="1" x14ac:dyDescent="0.25">
      <c r="A14" s="448" t="s">
        <v>1</v>
      </c>
      <c r="B14" s="3"/>
      <c r="C14" s="1268">
        <v>15.422000000000001</v>
      </c>
      <c r="D14" s="1269"/>
      <c r="E14" s="3"/>
    </row>
    <row r="15" spans="1:6" ht="13.5" thickBot="1" x14ac:dyDescent="0.25">
      <c r="A15" s="452"/>
      <c r="B15" s="3"/>
      <c r="C15" s="12"/>
      <c r="D15" s="12"/>
      <c r="E15" s="11"/>
    </row>
    <row r="16" spans="1:6" ht="13.5" thickBot="1" x14ac:dyDescent="0.25">
      <c r="A16" s="447" t="s">
        <v>18</v>
      </c>
      <c r="B16" s="11"/>
      <c r="C16" s="9" t="s">
        <v>1207</v>
      </c>
      <c r="D16" s="8"/>
      <c r="E16" s="53"/>
      <c r="F16" s="227"/>
    </row>
    <row r="17" spans="1:5" ht="13.5" thickBot="1" x14ac:dyDescent="0.25">
      <c r="A17" s="448" t="s">
        <v>19</v>
      </c>
      <c r="B17" s="3"/>
      <c r="C17" s="676" t="s">
        <v>1208</v>
      </c>
      <c r="D17" s="535"/>
      <c r="E17" s="497"/>
    </row>
    <row r="20" spans="1:5" ht="15.75" x14ac:dyDescent="0.25">
      <c r="A20" s="442" t="s">
        <v>5</v>
      </c>
      <c r="B20" s="442"/>
      <c r="C20" s="443"/>
      <c r="D20" s="443"/>
      <c r="E20" s="443"/>
    </row>
    <row r="21" spans="1:5" ht="15.75" x14ac:dyDescent="0.25">
      <c r="A21" s="444"/>
      <c r="C21" s="7"/>
      <c r="D21" s="7"/>
      <c r="E21" s="7"/>
    </row>
    <row r="22" spans="1:5" x14ac:dyDescent="0.2">
      <c r="A22" s="507" t="s">
        <v>23</v>
      </c>
      <c r="B22" s="454" t="s">
        <v>6</v>
      </c>
      <c r="C22" s="454" t="s">
        <v>8</v>
      </c>
      <c r="D22" s="454" t="s">
        <v>9</v>
      </c>
      <c r="E22" s="455" t="s">
        <v>10</v>
      </c>
    </row>
    <row r="23" spans="1:5" x14ac:dyDescent="0.2">
      <c r="A23" s="509"/>
      <c r="B23" s="22">
        <v>610</v>
      </c>
      <c r="C23" s="22" t="s">
        <v>479</v>
      </c>
      <c r="D23" s="512">
        <v>10000</v>
      </c>
      <c r="E23" s="512">
        <v>0</v>
      </c>
    </row>
    <row r="24" spans="1:5" x14ac:dyDescent="0.2">
      <c r="A24" s="509"/>
      <c r="B24" s="22">
        <v>620</v>
      </c>
      <c r="C24" s="511" t="s">
        <v>57</v>
      </c>
      <c r="D24" s="512">
        <v>0</v>
      </c>
      <c r="E24" s="512">
        <v>0</v>
      </c>
    </row>
    <row r="25" spans="1:5" ht="13.5" thickBot="1" x14ac:dyDescent="0.25">
      <c r="A25" s="513"/>
      <c r="B25" s="237">
        <v>630</v>
      </c>
      <c r="C25" s="514" t="s">
        <v>55</v>
      </c>
      <c r="D25" s="515">
        <v>16977.72</v>
      </c>
      <c r="E25" s="515">
        <v>15422.08</v>
      </c>
    </row>
    <row r="26" spans="1:5" ht="13.5" thickBot="1" x14ac:dyDescent="0.25">
      <c r="A26" s="23" t="s">
        <v>11</v>
      </c>
      <c r="B26" s="516"/>
      <c r="C26" s="516"/>
      <c r="D26" s="517">
        <f>SUM(D23:D25)</f>
        <v>26977.72</v>
      </c>
      <c r="E26" s="518">
        <f>SUM(E23:E25)</f>
        <v>15422.08</v>
      </c>
    </row>
    <row r="27" spans="1:5" ht="13.5" thickBot="1" x14ac:dyDescent="0.25">
      <c r="A27" s="459" t="s">
        <v>13</v>
      </c>
      <c r="B27" s="460"/>
      <c r="C27" s="460"/>
      <c r="D27" s="461">
        <f>D26</f>
        <v>26977.72</v>
      </c>
      <c r="E27" s="486">
        <f>E26</f>
        <v>15422.08</v>
      </c>
    </row>
    <row r="28" spans="1:5" x14ac:dyDescent="0.2">
      <c r="E28" t="s">
        <v>480</v>
      </c>
    </row>
    <row r="29" spans="1:5" ht="15.75" x14ac:dyDescent="0.25">
      <c r="A29" s="442" t="s">
        <v>14</v>
      </c>
      <c r="B29" s="443"/>
      <c r="C29" s="443"/>
      <c r="D29" s="443"/>
      <c r="E29" s="443"/>
    </row>
    <row r="30" spans="1:5" x14ac:dyDescent="0.2">
      <c r="A30" s="462"/>
    </row>
    <row r="31" spans="1:5" ht="22.5" x14ac:dyDescent="0.2">
      <c r="A31" s="1270" t="s">
        <v>22</v>
      </c>
      <c r="B31" s="1270"/>
      <c r="C31" s="464" t="s">
        <v>15</v>
      </c>
      <c r="D31" s="463" t="s">
        <v>891</v>
      </c>
      <c r="E31" s="464" t="s">
        <v>1043</v>
      </c>
    </row>
    <row r="32" spans="1:5" x14ac:dyDescent="0.2">
      <c r="A32" s="1363" t="s">
        <v>442</v>
      </c>
      <c r="B32" s="1364"/>
      <c r="C32" s="439" t="s">
        <v>443</v>
      </c>
      <c r="D32" s="440">
        <v>20</v>
      </c>
      <c r="E32" s="440">
        <v>6</v>
      </c>
    </row>
    <row r="33" spans="1:5" ht="33.75" x14ac:dyDescent="0.2">
      <c r="A33" s="1364"/>
      <c r="B33" s="1364"/>
      <c r="C33" s="352" t="s">
        <v>444</v>
      </c>
      <c r="D33" s="465">
        <v>545</v>
      </c>
      <c r="E33" s="465">
        <v>92</v>
      </c>
    </row>
    <row r="34" spans="1:5" x14ac:dyDescent="0.2">
      <c r="E34" s="466"/>
    </row>
    <row r="35" spans="1:5" ht="13.5" thickBot="1" x14ac:dyDescent="0.25">
      <c r="A35" s="467" t="s">
        <v>16</v>
      </c>
      <c r="C35" s="466"/>
      <c r="D35" s="466"/>
      <c r="E35" s="466"/>
    </row>
    <row r="36" spans="1:5" ht="84.75" thickBot="1" x14ac:dyDescent="0.25">
      <c r="A36" s="468" t="s">
        <v>17</v>
      </c>
      <c r="B36" s="1260" t="s">
        <v>1211</v>
      </c>
      <c r="C36" s="1261"/>
      <c r="D36" s="1261"/>
      <c r="E36" s="1262"/>
    </row>
    <row r="37" spans="1:5" ht="13.5" thickBot="1" x14ac:dyDescent="0.25"/>
    <row r="38" spans="1:5" ht="24.75" thickBot="1" x14ac:dyDescent="0.25">
      <c r="A38" s="468" t="s">
        <v>253</v>
      </c>
      <c r="B38" s="1263" t="s">
        <v>445</v>
      </c>
      <c r="C38" s="1263"/>
      <c r="D38" s="1263"/>
      <c r="E38" s="1264"/>
    </row>
  </sheetData>
  <mergeCells count="14">
    <mergeCell ref="D3:E3"/>
    <mergeCell ref="D4:E4"/>
    <mergeCell ref="D5:E5"/>
    <mergeCell ref="C7:E7"/>
    <mergeCell ref="C8:E8"/>
    <mergeCell ref="C9:E9"/>
    <mergeCell ref="B36:E36"/>
    <mergeCell ref="B38:E38"/>
    <mergeCell ref="C11:D11"/>
    <mergeCell ref="C12:D12"/>
    <mergeCell ref="C13:D13"/>
    <mergeCell ref="C14:D14"/>
    <mergeCell ref="A31:B31"/>
    <mergeCell ref="A32:B33"/>
  </mergeCells>
  <pageMargins left="0.7" right="0.7" top="0.75" bottom="0.75" header="0.3" footer="0.3"/>
  <pageSetup paperSize="9" scale="95" fitToHeight="0" orientation="portrait" verticalDpi="0"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FFFF00"/>
    <pageSetUpPr fitToPage="1"/>
  </sheetPr>
  <dimension ref="A1:H37"/>
  <sheetViews>
    <sheetView showGridLines="0" workbookViewId="0">
      <selection activeCell="D15" sqref="D1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314</v>
      </c>
      <c r="E4" s="51"/>
      <c r="F4" s="52"/>
    </row>
    <row r="5" spans="1:8" ht="13.5" thickBot="1" x14ac:dyDescent="0.25">
      <c r="A5" s="16" t="s">
        <v>642</v>
      </c>
      <c r="B5" s="3"/>
      <c r="C5" s="42" t="s">
        <v>315</v>
      </c>
      <c r="D5" s="36" t="s">
        <v>316</v>
      </c>
      <c r="E5" s="37"/>
      <c r="F5" s="38"/>
    </row>
    <row r="6" spans="1:8" ht="13.5" thickBot="1" x14ac:dyDescent="0.25">
      <c r="A6" s="4"/>
      <c r="B6" s="3"/>
      <c r="C6" s="3"/>
      <c r="D6" s="3"/>
      <c r="E6" s="3"/>
      <c r="F6" s="3"/>
    </row>
    <row r="7" spans="1:8" ht="13.5" thickBot="1" x14ac:dyDescent="0.25">
      <c r="A7" s="15" t="s">
        <v>21</v>
      </c>
      <c r="B7" s="3"/>
      <c r="C7" s="9" t="s">
        <v>318</v>
      </c>
      <c r="D7" s="8"/>
      <c r="E7" s="8"/>
      <c r="F7" s="53"/>
    </row>
    <row r="8" spans="1:8" ht="13.5" thickBot="1" x14ac:dyDescent="0.25">
      <c r="A8" s="16" t="s">
        <v>42</v>
      </c>
      <c r="B8" s="3"/>
      <c r="C8" s="829" t="s">
        <v>48</v>
      </c>
      <c r="D8" s="830"/>
      <c r="E8" s="830"/>
      <c r="F8" s="834"/>
    </row>
    <row r="9" spans="1:8" ht="13.5" thickBot="1" x14ac:dyDescent="0.25">
      <c r="A9" s="16" t="s">
        <v>26</v>
      </c>
      <c r="B9" s="3"/>
      <c r="C9" s="829" t="s">
        <v>317</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105.6</v>
      </c>
      <c r="D12" s="828"/>
      <c r="E12" s="3"/>
      <c r="F12" s="3"/>
    </row>
    <row r="13" spans="1:8" ht="13.5" thickBot="1" x14ac:dyDescent="0.25">
      <c r="A13" s="15" t="s">
        <v>20</v>
      </c>
      <c r="B13" s="3"/>
      <c r="C13" s="827">
        <v>105.6</v>
      </c>
      <c r="D13" s="828"/>
      <c r="E13" s="3"/>
      <c r="F13" s="3"/>
    </row>
    <row r="14" spans="1:8" ht="13.5" thickBot="1" x14ac:dyDescent="0.25">
      <c r="A14" s="16" t="s">
        <v>1</v>
      </c>
      <c r="B14" s="3"/>
      <c r="C14" s="827">
        <v>96.25</v>
      </c>
      <c r="D14" s="828"/>
      <c r="E14" s="3"/>
      <c r="F14" s="3"/>
    </row>
    <row r="15" spans="1:8" ht="3" customHeight="1" thickBot="1" x14ac:dyDescent="0.25">
      <c r="A15" s="10"/>
      <c r="B15" s="3"/>
      <c r="C15" s="12"/>
      <c r="D15" s="12"/>
      <c r="E15" s="11"/>
      <c r="F15" s="11"/>
    </row>
    <row r="16" spans="1:8" ht="13.5" thickBot="1" x14ac:dyDescent="0.25">
      <c r="A16" s="15" t="s">
        <v>18</v>
      </c>
      <c r="B16" s="11"/>
      <c r="C16" s="829" t="s">
        <v>1212</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600</v>
      </c>
      <c r="F22" s="55">
        <v>0</v>
      </c>
    </row>
    <row r="23" spans="1:8" ht="13.5" thickBot="1" x14ac:dyDescent="0.25">
      <c r="A23" s="22"/>
      <c r="B23" s="62">
        <v>640</v>
      </c>
      <c r="C23" s="32"/>
      <c r="D23" s="22" t="s">
        <v>56</v>
      </c>
      <c r="E23" s="55">
        <v>105000</v>
      </c>
      <c r="F23" s="55">
        <v>96250</v>
      </c>
    </row>
    <row r="24" spans="1:8" ht="13.5" thickBot="1" x14ac:dyDescent="0.25">
      <c r="A24" s="23" t="s">
        <v>11</v>
      </c>
      <c r="B24" s="24"/>
      <c r="C24" s="24"/>
      <c r="D24" s="24"/>
      <c r="E24" s="61">
        <f>SUM(E22:E23)</f>
        <v>105600</v>
      </c>
      <c r="F24" s="61">
        <f>SUM(F22:F23)</f>
        <v>96250</v>
      </c>
    </row>
    <row r="25" spans="1:8" ht="13.5" thickBot="1" x14ac:dyDescent="0.25">
      <c r="A25" s="33" t="s">
        <v>12</v>
      </c>
      <c r="B25" s="31"/>
      <c r="C25" s="31"/>
      <c r="D25" s="31"/>
      <c r="E25" s="56"/>
      <c r="F25" s="57"/>
    </row>
    <row r="26" spans="1:8" ht="13.5" thickBot="1" x14ac:dyDescent="0.25">
      <c r="A26" s="26" t="s">
        <v>13</v>
      </c>
      <c r="B26" s="24"/>
      <c r="C26" s="24"/>
      <c r="D26" s="24"/>
      <c r="E26" s="58">
        <f>E25+E24</f>
        <v>105600</v>
      </c>
      <c r="F26" s="58">
        <f>F25+F24</f>
        <v>96250</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31" t="s">
        <v>22</v>
      </c>
      <c r="B31" s="832"/>
      <c r="C31" s="833"/>
      <c r="D31" s="174" t="s">
        <v>15</v>
      </c>
      <c r="E31" s="29" t="s">
        <v>900</v>
      </c>
      <c r="F31" s="29" t="s">
        <v>1008</v>
      </c>
    </row>
    <row r="32" spans="1:8" ht="57.75" customHeight="1" x14ac:dyDescent="0.2">
      <c r="A32" s="820" t="s">
        <v>370</v>
      </c>
      <c r="B32" s="821"/>
      <c r="C32" s="822"/>
      <c r="D32" s="45" t="s">
        <v>614</v>
      </c>
      <c r="E32" s="44" t="s">
        <v>375</v>
      </c>
      <c r="F32" s="44" t="s">
        <v>375</v>
      </c>
    </row>
    <row r="33" spans="1:8" ht="55.5" customHeight="1" x14ac:dyDescent="0.2">
      <c r="A33" s="823"/>
      <c r="B33" s="824"/>
      <c r="C33" s="825"/>
      <c r="D33" s="45" t="s">
        <v>319</v>
      </c>
      <c r="E33" s="44">
        <v>1</v>
      </c>
      <c r="F33" s="44">
        <v>0</v>
      </c>
    </row>
    <row r="34" spans="1:8" ht="27.75" customHeight="1" x14ac:dyDescent="0.2">
      <c r="A34" s="6" t="s">
        <v>16</v>
      </c>
      <c r="E34" s="20"/>
      <c r="F34" s="20"/>
    </row>
    <row r="35" spans="1:8" ht="99" customHeight="1" x14ac:dyDescent="0.2">
      <c r="A35" s="34" t="s">
        <v>17</v>
      </c>
      <c r="B35" s="817" t="s">
        <v>940</v>
      </c>
      <c r="C35" s="818"/>
      <c r="D35" s="818"/>
      <c r="E35" s="818"/>
      <c r="F35" s="819"/>
      <c r="G35" s="19"/>
      <c r="H35" s="19"/>
    </row>
    <row r="36" spans="1:8" ht="21.75" customHeight="1" x14ac:dyDescent="0.2"/>
    <row r="37" spans="1:8" ht="28.5" customHeight="1" x14ac:dyDescent="0.2">
      <c r="A37" s="34" t="s">
        <v>29</v>
      </c>
      <c r="B37" s="947"/>
      <c r="C37" s="948"/>
      <c r="D37" s="948"/>
      <c r="E37" s="948"/>
      <c r="F37" s="949"/>
    </row>
  </sheetData>
  <mergeCells count="12">
    <mergeCell ref="B35:F35"/>
    <mergeCell ref="B37:F37"/>
    <mergeCell ref="C16:F16"/>
    <mergeCell ref="C17:F17"/>
    <mergeCell ref="A31:C31"/>
    <mergeCell ref="A32:C33"/>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FFFF00"/>
    <pageSetUpPr fitToPage="1"/>
  </sheetPr>
  <dimension ref="A1:H39"/>
  <sheetViews>
    <sheetView showGridLines="0" workbookViewId="0">
      <selection activeCell="F24" sqref="F24"/>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9</v>
      </c>
      <c r="D4" s="50" t="s">
        <v>314</v>
      </c>
      <c r="E4" s="51"/>
      <c r="F4" s="52"/>
    </row>
    <row r="5" spans="1:8" ht="13.5" thickBot="1" x14ac:dyDescent="0.25">
      <c r="A5" s="16" t="s">
        <v>642</v>
      </c>
      <c r="B5" s="3"/>
      <c r="C5" s="42" t="s">
        <v>608</v>
      </c>
      <c r="D5" s="36" t="s">
        <v>609</v>
      </c>
      <c r="E5" s="37"/>
      <c r="F5" s="38"/>
    </row>
    <row r="6" spans="1:8" ht="13.5" thickBot="1" x14ac:dyDescent="0.25">
      <c r="A6" s="4"/>
      <c r="B6" s="3"/>
      <c r="C6" s="3"/>
      <c r="D6" s="3"/>
      <c r="E6" s="3"/>
      <c r="F6" s="3"/>
    </row>
    <row r="7" spans="1:8" ht="13.5" thickBot="1" x14ac:dyDescent="0.25">
      <c r="A7" s="15" t="s">
        <v>21</v>
      </c>
      <c r="B7" s="3"/>
      <c r="C7" s="9" t="s">
        <v>318</v>
      </c>
      <c r="D7" s="8"/>
      <c r="E7" s="8"/>
      <c r="F7" s="53"/>
    </row>
    <row r="8" spans="1:8" ht="13.5" thickBot="1" x14ac:dyDescent="0.25">
      <c r="A8" s="16" t="s">
        <v>42</v>
      </c>
      <c r="B8" s="3"/>
      <c r="C8" s="829" t="s">
        <v>48</v>
      </c>
      <c r="D8" s="830"/>
      <c r="E8" s="830"/>
      <c r="F8" s="834"/>
    </row>
    <row r="9" spans="1:8" ht="13.5" thickBot="1" x14ac:dyDescent="0.25">
      <c r="A9" s="16" t="s">
        <v>26</v>
      </c>
      <c r="B9" s="3"/>
      <c r="C9" s="829" t="s">
        <v>613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104.86</v>
      </c>
      <c r="D12" s="828"/>
      <c r="E12" s="3"/>
      <c r="F12" s="3"/>
    </row>
    <row r="13" spans="1:8" ht="13.5" thickBot="1" x14ac:dyDescent="0.25">
      <c r="A13" s="15" t="s">
        <v>20</v>
      </c>
      <c r="B13" s="3"/>
      <c r="C13" s="827">
        <v>160.58000000000001</v>
      </c>
      <c r="D13" s="828"/>
      <c r="E13" s="3"/>
      <c r="F13" s="3"/>
    </row>
    <row r="14" spans="1:8" ht="13.5" thickBot="1" x14ac:dyDescent="0.25">
      <c r="A14" s="16" t="s">
        <v>1</v>
      </c>
      <c r="B14" s="3"/>
      <c r="C14" s="827">
        <v>52.304000000000002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1214</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v>630</v>
      </c>
      <c r="C22" s="32"/>
      <c r="D22" s="22" t="s">
        <v>55</v>
      </c>
      <c r="E22" s="55">
        <v>0</v>
      </c>
      <c r="F22" s="55">
        <v>0</v>
      </c>
    </row>
    <row r="23" spans="1:8" ht="13.5" thickBot="1" x14ac:dyDescent="0.25">
      <c r="A23" s="22"/>
      <c r="B23" s="62">
        <v>640</v>
      </c>
      <c r="C23" s="32"/>
      <c r="D23" s="22" t="s">
        <v>56</v>
      </c>
      <c r="E23" s="55">
        <v>34860</v>
      </c>
      <c r="F23" s="55">
        <v>34860</v>
      </c>
    </row>
    <row r="24" spans="1:8" ht="13.5" thickBot="1" x14ac:dyDescent="0.25">
      <c r="A24" s="23" t="s">
        <v>11</v>
      </c>
      <c r="B24" s="24"/>
      <c r="C24" s="24"/>
      <c r="D24" s="24"/>
      <c r="E24" s="61">
        <f>SUM(E22:E23)</f>
        <v>34860</v>
      </c>
      <c r="F24" s="61">
        <f>SUM(F22:F23)</f>
        <v>34860</v>
      </c>
    </row>
    <row r="25" spans="1:8" x14ac:dyDescent="0.2">
      <c r="A25" s="560"/>
      <c r="B25" s="503">
        <v>716</v>
      </c>
      <c r="C25" s="503"/>
      <c r="D25" s="503" t="s">
        <v>239</v>
      </c>
      <c r="E25" s="565">
        <v>0</v>
      </c>
      <c r="F25" s="490">
        <v>1100</v>
      </c>
    </row>
    <row r="26" spans="1:8" x14ac:dyDescent="0.2">
      <c r="A26" s="30"/>
      <c r="B26" s="22">
        <v>717</v>
      </c>
      <c r="C26" s="22"/>
      <c r="D26" s="22" t="s">
        <v>610</v>
      </c>
      <c r="E26" s="55">
        <v>70000</v>
      </c>
      <c r="F26" s="55">
        <v>1000</v>
      </c>
    </row>
    <row r="27" spans="1:8" ht="13.5" thickBot="1" x14ac:dyDescent="0.25">
      <c r="A27" s="237"/>
      <c r="B27" s="340">
        <v>721</v>
      </c>
      <c r="C27" s="596"/>
      <c r="D27" s="237" t="s">
        <v>386</v>
      </c>
      <c r="E27" s="236">
        <v>15500</v>
      </c>
      <c r="F27" s="236">
        <v>15344.4</v>
      </c>
    </row>
    <row r="28" spans="1:8" ht="13.5" thickBot="1" x14ac:dyDescent="0.25">
      <c r="A28" s="23" t="s">
        <v>12</v>
      </c>
      <c r="B28" s="24"/>
      <c r="C28" s="24"/>
      <c r="D28" s="24"/>
      <c r="E28" s="60">
        <f>SUM(E25:E27)</f>
        <v>85500</v>
      </c>
      <c r="F28" s="60">
        <f>SUM(F25:F27)</f>
        <v>17444.400000000001</v>
      </c>
    </row>
    <row r="29" spans="1:8" ht="13.5" thickBot="1" x14ac:dyDescent="0.25">
      <c r="A29" s="26" t="s">
        <v>13</v>
      </c>
      <c r="B29" s="24"/>
      <c r="C29" s="24"/>
      <c r="D29" s="24"/>
      <c r="E29" s="58">
        <f>E28+E24</f>
        <v>120360</v>
      </c>
      <c r="F29" s="58">
        <f>F28+F24</f>
        <v>52304.4</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31" t="s">
        <v>22</v>
      </c>
      <c r="B34" s="832"/>
      <c r="C34" s="833"/>
      <c r="D34" s="174" t="s">
        <v>15</v>
      </c>
      <c r="E34" s="29" t="s">
        <v>900</v>
      </c>
      <c r="F34" s="29" t="s">
        <v>1008</v>
      </c>
    </row>
    <row r="35" spans="1:8" ht="57.75" customHeight="1" x14ac:dyDescent="0.2">
      <c r="A35" s="826" t="s">
        <v>611</v>
      </c>
      <c r="B35" s="826"/>
      <c r="C35" s="826"/>
      <c r="D35" s="45" t="s">
        <v>612</v>
      </c>
      <c r="E35" s="44" t="s">
        <v>375</v>
      </c>
      <c r="F35" s="44" t="s">
        <v>375</v>
      </c>
    </row>
    <row r="36" spans="1:8" ht="27.75" customHeight="1" x14ac:dyDescent="0.2">
      <c r="A36" s="6" t="s">
        <v>16</v>
      </c>
      <c r="E36" s="20"/>
      <c r="F36" s="20"/>
    </row>
    <row r="37" spans="1:8" ht="84.75" customHeight="1" x14ac:dyDescent="0.2">
      <c r="A37" s="411" t="s">
        <v>17</v>
      </c>
      <c r="B37" s="817" t="s">
        <v>1213</v>
      </c>
      <c r="C37" s="818"/>
      <c r="D37" s="818"/>
      <c r="E37" s="818"/>
      <c r="F37" s="819"/>
      <c r="G37" s="19"/>
      <c r="H37" s="19"/>
    </row>
    <row r="38" spans="1:8" ht="21.75" customHeight="1" x14ac:dyDescent="0.2"/>
    <row r="39" spans="1:8" ht="28.5" customHeight="1" x14ac:dyDescent="0.2">
      <c r="A39" s="34" t="s">
        <v>29</v>
      </c>
      <c r="B39" s="947"/>
      <c r="C39" s="948"/>
      <c r="D39" s="948"/>
      <c r="E39" s="948"/>
      <c r="F39" s="949"/>
    </row>
  </sheetData>
  <mergeCells count="12">
    <mergeCell ref="C8:F8"/>
    <mergeCell ref="C9:F9"/>
    <mergeCell ref="C11:D11"/>
    <mergeCell ref="C12:D12"/>
    <mergeCell ref="C13:D13"/>
    <mergeCell ref="B37:F37"/>
    <mergeCell ref="B39:F39"/>
    <mergeCell ref="C14:D14"/>
    <mergeCell ref="C16:F16"/>
    <mergeCell ref="C17:F17"/>
    <mergeCell ref="A34:C34"/>
    <mergeCell ref="A35:C35"/>
  </mergeCells>
  <pageMargins left="0.7" right="0.7" top="0.75" bottom="0.75" header="0.3" footer="0.3"/>
  <pageSetup paperSize="9" scale="94" fitToHeight="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FFFF00"/>
    <pageSetUpPr fitToPage="1"/>
  </sheetPr>
  <dimension ref="A1:H41"/>
  <sheetViews>
    <sheetView showGridLines="0" workbookViewId="0">
      <selection activeCell="G46" sqref="G46"/>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454</v>
      </c>
      <c r="E4" s="51"/>
      <c r="F4" s="52"/>
    </row>
    <row r="5" spans="1:8" ht="13.5" thickBot="1" x14ac:dyDescent="0.25">
      <c r="A5" s="16" t="s">
        <v>642</v>
      </c>
      <c r="B5" s="3"/>
      <c r="C5" s="42" t="s">
        <v>455</v>
      </c>
      <c r="D5" s="36" t="s">
        <v>458</v>
      </c>
      <c r="E5" s="37"/>
      <c r="F5" s="38"/>
    </row>
    <row r="6" spans="1:8" ht="13.5" thickBot="1" x14ac:dyDescent="0.25">
      <c r="A6" s="4"/>
      <c r="B6" s="3"/>
      <c r="C6" s="3"/>
      <c r="D6" s="3"/>
      <c r="E6" s="3"/>
      <c r="F6" s="3"/>
    </row>
    <row r="7" spans="1:8" ht="13.5" thickBot="1" x14ac:dyDescent="0.25">
      <c r="A7" s="15" t="s">
        <v>21</v>
      </c>
      <c r="B7" s="3"/>
      <c r="C7" s="829" t="s">
        <v>48</v>
      </c>
      <c r="D7" s="830"/>
      <c r="E7" s="830"/>
      <c r="F7" s="834"/>
    </row>
    <row r="8" spans="1:8" ht="13.5" thickBot="1" x14ac:dyDescent="0.25">
      <c r="A8" s="16" t="s">
        <v>42</v>
      </c>
      <c r="B8" s="3"/>
      <c r="C8" s="829" t="s">
        <v>466</v>
      </c>
      <c r="D8" s="830"/>
      <c r="E8" s="830"/>
      <c r="F8" s="834"/>
    </row>
    <row r="9" spans="1:8" ht="13.5" thickBot="1" x14ac:dyDescent="0.25">
      <c r="A9" s="16" t="s">
        <v>26</v>
      </c>
      <c r="B9" s="3"/>
      <c r="C9" s="829" t="s">
        <v>456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175.6</v>
      </c>
      <c r="D12" s="828"/>
      <c r="E12" s="3"/>
      <c r="F12" s="3"/>
    </row>
    <row r="13" spans="1:8" ht="13.5" thickBot="1" x14ac:dyDescent="0.25">
      <c r="A13" s="15" t="s">
        <v>20</v>
      </c>
      <c r="B13" s="3"/>
      <c r="C13" s="827">
        <v>175.6</v>
      </c>
      <c r="D13" s="828"/>
      <c r="E13" s="3"/>
      <c r="F13" s="3"/>
    </row>
    <row r="14" spans="1:8" ht="13.5" thickBot="1" x14ac:dyDescent="0.25">
      <c r="A14" s="16" t="s">
        <v>1</v>
      </c>
      <c r="B14" s="3"/>
      <c r="C14" s="827">
        <v>91.628</v>
      </c>
      <c r="D14" s="828"/>
      <c r="E14" s="3"/>
      <c r="F14" s="3"/>
    </row>
    <row r="15" spans="1:8" ht="3" customHeight="1" thickBot="1" x14ac:dyDescent="0.25">
      <c r="A15" s="10"/>
      <c r="B15" s="3"/>
      <c r="C15" s="12"/>
      <c r="D15" s="12"/>
      <c r="E15" s="11"/>
      <c r="F15" s="11"/>
    </row>
    <row r="16" spans="1:8" ht="13.5" thickBot="1" x14ac:dyDescent="0.25">
      <c r="A16" s="15" t="s">
        <v>18</v>
      </c>
      <c r="B16" s="11"/>
      <c r="C16" s="829" t="s">
        <v>1214</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1079" t="s">
        <v>376</v>
      </c>
      <c r="B21" s="1080"/>
      <c r="C21" s="21" t="s">
        <v>7</v>
      </c>
      <c r="D21" s="21" t="s">
        <v>8</v>
      </c>
      <c r="E21" s="21" t="s">
        <v>9</v>
      </c>
      <c r="F21" s="21" t="s">
        <v>10</v>
      </c>
    </row>
    <row r="22" spans="1:8" x14ac:dyDescent="0.2">
      <c r="A22" s="44"/>
      <c r="B22" s="409"/>
      <c r="C22" s="22">
        <v>630</v>
      </c>
      <c r="D22" s="337" t="s">
        <v>55</v>
      </c>
      <c r="E22" s="55">
        <v>0</v>
      </c>
      <c r="F22" s="55">
        <v>0</v>
      </c>
    </row>
    <row r="23" spans="1:8" ht="13.5" thickBot="1" x14ac:dyDescent="0.25">
      <c r="A23" s="44" t="s">
        <v>458</v>
      </c>
      <c r="B23" s="409">
        <v>42745</v>
      </c>
      <c r="C23" s="22">
        <v>640</v>
      </c>
      <c r="D23" s="337" t="s">
        <v>66</v>
      </c>
      <c r="E23" s="55">
        <v>175600</v>
      </c>
      <c r="F23" s="55">
        <v>175600</v>
      </c>
    </row>
    <row r="24" spans="1:8" ht="13.5" thickBot="1" x14ac:dyDescent="0.25">
      <c r="A24" s="23" t="s">
        <v>11</v>
      </c>
      <c r="B24" s="477"/>
      <c r="C24" s="24"/>
      <c r="D24" s="478"/>
      <c r="E24" s="60">
        <f>E23</f>
        <v>175600</v>
      </c>
      <c r="F24" s="61">
        <f>F23+F22</f>
        <v>175600</v>
      </c>
    </row>
    <row r="25" spans="1:8" x14ac:dyDescent="0.2">
      <c r="A25" s="488"/>
      <c r="B25" s="717"/>
      <c r="C25" s="408"/>
      <c r="D25" s="718"/>
      <c r="E25" s="254"/>
      <c r="F25" s="254"/>
    </row>
    <row r="26" spans="1:8" x14ac:dyDescent="0.2">
      <c r="A26" s="474"/>
      <c r="B26" s="475"/>
      <c r="C26" s="239">
        <v>716</v>
      </c>
      <c r="D26" s="476" t="s">
        <v>239</v>
      </c>
      <c r="E26" s="254">
        <v>3828</v>
      </c>
      <c r="F26" s="254">
        <v>3828</v>
      </c>
    </row>
    <row r="27" spans="1:8" x14ac:dyDescent="0.2">
      <c r="A27" s="410"/>
      <c r="B27" s="649"/>
      <c r="C27" s="22">
        <v>717</v>
      </c>
      <c r="D27" s="337" t="s">
        <v>697</v>
      </c>
      <c r="E27" s="55">
        <v>3850</v>
      </c>
      <c r="F27" s="55">
        <v>3828</v>
      </c>
    </row>
    <row r="28" spans="1:8" ht="13.5" thickBot="1" x14ac:dyDescent="0.25">
      <c r="A28" s="33" t="s">
        <v>12</v>
      </c>
      <c r="B28" s="473"/>
      <c r="C28" s="31"/>
      <c r="D28" s="31"/>
      <c r="E28" s="356">
        <f>SUM(E25:E27)</f>
        <v>7678</v>
      </c>
      <c r="F28" s="356">
        <f>SUM(F25:F27)</f>
        <v>7656</v>
      </c>
    </row>
    <row r="29" spans="1:8" ht="13.5" thickBot="1" x14ac:dyDescent="0.25">
      <c r="A29" s="26" t="s">
        <v>13</v>
      </c>
      <c r="B29" s="24"/>
      <c r="C29" s="24"/>
      <c r="D29" s="24"/>
      <c r="E29" s="58">
        <f>E24+E28</f>
        <v>183278</v>
      </c>
      <c r="F29" s="58">
        <f>F24+F28</f>
        <v>183256</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43" t="s">
        <v>22</v>
      </c>
      <c r="B34" s="843"/>
      <c r="C34" s="843"/>
      <c r="D34" s="174" t="s">
        <v>15</v>
      </c>
      <c r="E34" s="29" t="s">
        <v>900</v>
      </c>
      <c r="F34" s="29" t="s">
        <v>1008</v>
      </c>
    </row>
    <row r="35" spans="1:8" ht="41.25" customHeight="1" x14ac:dyDescent="0.2">
      <c r="A35" s="857" t="s">
        <v>374</v>
      </c>
      <c r="B35" s="1030"/>
      <c r="C35" s="858"/>
      <c r="D35" s="63" t="s">
        <v>457</v>
      </c>
      <c r="E35" s="44" t="s">
        <v>375</v>
      </c>
      <c r="F35" s="44" t="s">
        <v>375</v>
      </c>
    </row>
    <row r="36" spans="1:8" ht="12" customHeight="1" x14ac:dyDescent="0.2">
      <c r="A36" s="6" t="s">
        <v>16</v>
      </c>
      <c r="E36" s="20"/>
      <c r="F36" s="20"/>
    </row>
    <row r="37" spans="1:8" ht="94.5" customHeight="1" x14ac:dyDescent="0.2">
      <c r="A37" s="1365" t="s">
        <v>17</v>
      </c>
      <c r="B37" s="1368" t="s">
        <v>976</v>
      </c>
      <c r="C37" s="1369"/>
      <c r="D37" s="1369"/>
      <c r="E37" s="1369"/>
      <c r="F37" s="1370"/>
      <c r="G37" s="19"/>
      <c r="H37" s="19"/>
    </row>
    <row r="38" spans="1:8" ht="16.5" customHeight="1" x14ac:dyDescent="0.2">
      <c r="A38" s="1366"/>
      <c r="B38" s="1238"/>
      <c r="C38" s="1239"/>
      <c r="D38" s="1239"/>
      <c r="E38" s="1239"/>
      <c r="F38" s="1371"/>
    </row>
    <row r="39" spans="1:8" s="7" customFormat="1" ht="12" customHeight="1" x14ac:dyDescent="0.2">
      <c r="A39" s="1367"/>
      <c r="B39" s="1372"/>
      <c r="C39" s="1373"/>
      <c r="D39" s="1373"/>
      <c r="E39" s="1373"/>
      <c r="F39" s="1374"/>
    </row>
    <row r="41" spans="1:8" ht="24" x14ac:dyDescent="0.2">
      <c r="A41" s="99" t="s">
        <v>29</v>
      </c>
      <c r="B41" s="972"/>
      <c r="C41" s="972"/>
      <c r="D41" s="972"/>
      <c r="E41" s="972"/>
      <c r="F41" s="972"/>
    </row>
  </sheetData>
  <mergeCells count="15">
    <mergeCell ref="A34:C34"/>
    <mergeCell ref="A35:C35"/>
    <mergeCell ref="A37:A39"/>
    <mergeCell ref="B37:F39"/>
    <mergeCell ref="B41:F41"/>
    <mergeCell ref="C7:F7"/>
    <mergeCell ref="C16:F16"/>
    <mergeCell ref="C17:F17"/>
    <mergeCell ref="A21:B21"/>
    <mergeCell ref="C8:F8"/>
    <mergeCell ref="C9:F9"/>
    <mergeCell ref="C11:D11"/>
    <mergeCell ref="C12:D12"/>
    <mergeCell ref="C13:D13"/>
    <mergeCell ref="C14:D14"/>
  </mergeCells>
  <pageMargins left="0.7" right="0.7" top="0.75" bottom="0.75" header="0.3" footer="0.3"/>
  <pageSetup paperSize="9" scale="89" fitToHeight="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FFFF00"/>
    <pageSetUpPr fitToPage="1"/>
  </sheetPr>
  <dimension ref="A1:H37"/>
  <sheetViews>
    <sheetView showGridLines="0" workbookViewId="0">
      <selection activeCell="F33" sqref="F33"/>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454</v>
      </c>
      <c r="E4" s="51"/>
      <c r="F4" s="52"/>
    </row>
    <row r="5" spans="1:8" ht="13.5" thickBot="1" x14ac:dyDescent="0.25">
      <c r="A5" s="16" t="s">
        <v>642</v>
      </c>
      <c r="B5" s="3"/>
      <c r="C5" s="42" t="s">
        <v>461</v>
      </c>
      <c r="D5" s="36" t="s">
        <v>467</v>
      </c>
      <c r="E5" s="37"/>
      <c r="F5" s="38"/>
    </row>
    <row r="6" spans="1:8" ht="13.5" thickBot="1" x14ac:dyDescent="0.25">
      <c r="A6" s="4"/>
      <c r="B6" s="3"/>
      <c r="C6" s="3"/>
      <c r="D6" s="3"/>
      <c r="E6" s="3"/>
      <c r="F6" s="3"/>
    </row>
    <row r="7" spans="1:8" ht="13.5" thickBot="1" x14ac:dyDescent="0.25">
      <c r="A7" s="15" t="s">
        <v>21</v>
      </c>
      <c r="B7" s="3"/>
      <c r="C7" s="9" t="s">
        <v>48</v>
      </c>
      <c r="D7" s="8"/>
      <c r="E7" s="8"/>
      <c r="F7" s="53"/>
    </row>
    <row r="8" spans="1:8" ht="13.5" thickBot="1" x14ac:dyDescent="0.25">
      <c r="A8" s="16" t="s">
        <v>42</v>
      </c>
      <c r="B8" s="3"/>
      <c r="C8" s="829" t="s">
        <v>48</v>
      </c>
      <c r="D8" s="830"/>
      <c r="E8" s="830"/>
      <c r="F8" s="834"/>
    </row>
    <row r="9" spans="1:8" ht="13.5" thickBot="1" x14ac:dyDescent="0.25">
      <c r="A9" s="16" t="s">
        <v>26</v>
      </c>
      <c r="B9" s="3"/>
      <c r="C9" s="829" t="s">
        <v>468</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107.5</v>
      </c>
      <c r="D12" s="828"/>
      <c r="E12" s="3"/>
      <c r="F12" s="3"/>
    </row>
    <row r="13" spans="1:8" ht="13.5" thickBot="1" x14ac:dyDescent="0.25">
      <c r="A13" s="15" t="s">
        <v>20</v>
      </c>
      <c r="B13" s="3"/>
      <c r="C13" s="827">
        <v>57.5</v>
      </c>
      <c r="D13" s="828"/>
      <c r="E13" s="3"/>
      <c r="F13" s="3"/>
    </row>
    <row r="14" spans="1:8" ht="13.5" thickBot="1" x14ac:dyDescent="0.25">
      <c r="A14" s="16" t="s">
        <v>1</v>
      </c>
      <c r="B14" s="3"/>
      <c r="C14" s="827">
        <v>12.78</v>
      </c>
      <c r="D14" s="828"/>
      <c r="E14" s="3"/>
      <c r="F14" s="3"/>
    </row>
    <row r="15" spans="1:8" ht="3" customHeight="1" thickBot="1" x14ac:dyDescent="0.25">
      <c r="A15" s="10"/>
      <c r="B15" s="3"/>
      <c r="C15" s="12"/>
      <c r="D15" s="12"/>
      <c r="E15" s="11"/>
      <c r="F15" s="11"/>
    </row>
    <row r="16" spans="1:8" ht="13.5" thickBot="1" x14ac:dyDescent="0.25">
      <c r="A16" s="15" t="s">
        <v>18</v>
      </c>
      <c r="B16" s="11"/>
      <c r="C16" s="829" t="s">
        <v>1090</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ht="13.5" thickBot="1" x14ac:dyDescent="0.25">
      <c r="A22" s="22"/>
      <c r="B22" s="62">
        <v>640</v>
      </c>
      <c r="C22" s="32"/>
      <c r="D22" s="22" t="s">
        <v>56</v>
      </c>
      <c r="E22" s="55">
        <v>12500</v>
      </c>
      <c r="F22" s="55">
        <v>10650</v>
      </c>
    </row>
    <row r="23" spans="1:8" ht="13.5" thickBot="1" x14ac:dyDescent="0.25">
      <c r="A23" s="23" t="s">
        <v>11</v>
      </c>
      <c r="B23" s="24"/>
      <c r="C23" s="24"/>
      <c r="D23" s="24"/>
      <c r="E23" s="61">
        <f>SUM(E22:E22)</f>
        <v>12500</v>
      </c>
      <c r="F23" s="61">
        <f>SUM(F22:F22)</f>
        <v>10650</v>
      </c>
    </row>
    <row r="24" spans="1:8" x14ac:dyDescent="0.2">
      <c r="A24" s="702"/>
      <c r="B24" s="503">
        <v>716</v>
      </c>
      <c r="C24" s="503"/>
      <c r="D24" s="503" t="s">
        <v>239</v>
      </c>
      <c r="E24" s="565">
        <v>2130</v>
      </c>
      <c r="F24" s="703">
        <v>2130</v>
      </c>
    </row>
    <row r="25" spans="1:8" ht="13.5" thickBot="1" x14ac:dyDescent="0.25">
      <c r="A25" s="783"/>
      <c r="B25" s="784">
        <v>717</v>
      </c>
      <c r="C25" s="784"/>
      <c r="D25" s="784" t="s">
        <v>152</v>
      </c>
      <c r="E25" s="785">
        <v>42870</v>
      </c>
      <c r="F25" s="786">
        <v>0</v>
      </c>
    </row>
    <row r="26" spans="1:8" ht="13.5" thickBot="1" x14ac:dyDescent="0.25">
      <c r="A26" s="33" t="s">
        <v>12</v>
      </c>
      <c r="B26" s="31"/>
      <c r="C26" s="31"/>
      <c r="D26" s="31"/>
      <c r="E26" s="787">
        <f>SUM(E24:E25)</f>
        <v>45000</v>
      </c>
      <c r="F26" s="787">
        <f>SUM(F24:F25)</f>
        <v>2130</v>
      </c>
    </row>
    <row r="27" spans="1:8" ht="13.5" thickBot="1" x14ac:dyDescent="0.25">
      <c r="A27" s="26" t="s">
        <v>13</v>
      </c>
      <c r="B27" s="24"/>
      <c r="C27" s="24"/>
      <c r="D27" s="24"/>
      <c r="E27" s="58">
        <f>E23+E26</f>
        <v>57500</v>
      </c>
      <c r="F27" s="58">
        <f>F26+F23</f>
        <v>12780</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831" t="s">
        <v>22</v>
      </c>
      <c r="B32" s="832"/>
      <c r="C32" s="833"/>
      <c r="D32" s="174" t="s">
        <v>15</v>
      </c>
      <c r="E32" s="29" t="s">
        <v>900</v>
      </c>
      <c r="F32" s="29" t="s">
        <v>1008</v>
      </c>
    </row>
    <row r="33" spans="1:8" ht="57.75" customHeight="1" x14ac:dyDescent="0.2">
      <c r="A33" s="826" t="s">
        <v>469</v>
      </c>
      <c r="B33" s="826"/>
      <c r="C33" s="826"/>
      <c r="D33" s="45" t="s">
        <v>470</v>
      </c>
      <c r="E33" s="44">
        <v>10</v>
      </c>
      <c r="F33" s="44">
        <v>17</v>
      </c>
    </row>
    <row r="34" spans="1:8" ht="27.75" customHeight="1" x14ac:dyDescent="0.2">
      <c r="A34" s="6" t="s">
        <v>16</v>
      </c>
      <c r="E34" s="20"/>
      <c r="F34" s="20"/>
    </row>
    <row r="35" spans="1:8" ht="84" x14ac:dyDescent="0.2">
      <c r="A35" s="34" t="s">
        <v>17</v>
      </c>
      <c r="B35" s="837" t="s">
        <v>977</v>
      </c>
      <c r="C35" s="838"/>
      <c r="D35" s="838"/>
      <c r="E35" s="838"/>
      <c r="F35" s="839"/>
      <c r="G35" s="19"/>
      <c r="H35" s="19"/>
    </row>
    <row r="36" spans="1:8" ht="10.5" customHeight="1" x14ac:dyDescent="0.2"/>
    <row r="37" spans="1:8" ht="28.5" customHeight="1" x14ac:dyDescent="0.2">
      <c r="A37" s="34" t="s">
        <v>29</v>
      </c>
      <c r="B37" s="1375" t="s">
        <v>978</v>
      </c>
      <c r="C37" s="1376"/>
      <c r="D37" s="1376"/>
      <c r="E37" s="1376"/>
      <c r="F37" s="1377"/>
    </row>
  </sheetData>
  <mergeCells count="12">
    <mergeCell ref="C8:F8"/>
    <mergeCell ref="C9:F9"/>
    <mergeCell ref="C11:D11"/>
    <mergeCell ref="C12:D12"/>
    <mergeCell ref="C13:D13"/>
    <mergeCell ref="B37:F37"/>
    <mergeCell ref="A33:C33"/>
    <mergeCell ref="C14:D14"/>
    <mergeCell ref="C16:F16"/>
    <mergeCell ref="C17:F17"/>
    <mergeCell ref="A32:C32"/>
    <mergeCell ref="B35:F35"/>
  </mergeCells>
  <pageMargins left="0.7" right="0.7" top="0.75" bottom="0.75" header="0.3" footer="0.3"/>
  <pageSetup paperSize="9" scale="94" fitToHeight="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rgb="FFFFFF00"/>
    <pageSetUpPr fitToPage="1"/>
  </sheetPr>
  <dimension ref="A1:H49"/>
  <sheetViews>
    <sheetView showGridLines="0" workbookViewId="0">
      <selection activeCell="C17" sqref="C17"/>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10</v>
      </c>
      <c r="D4" s="50" t="s">
        <v>454</v>
      </c>
      <c r="E4" s="51"/>
      <c r="F4" s="52"/>
    </row>
    <row r="5" spans="1:8" ht="13.5" thickBot="1" x14ac:dyDescent="0.25">
      <c r="A5" s="1378" t="s">
        <v>642</v>
      </c>
      <c r="B5" s="3"/>
      <c r="C5" s="479" t="s">
        <v>459</v>
      </c>
      <c r="D5" s="657" t="s">
        <v>698</v>
      </c>
      <c r="E5" s="51"/>
      <c r="F5" s="52"/>
    </row>
    <row r="6" spans="1:8" ht="33" customHeight="1" thickBot="1" x14ac:dyDescent="0.25">
      <c r="A6" s="1379"/>
      <c r="B6" s="3"/>
      <c r="C6" s="479" t="s">
        <v>463</v>
      </c>
      <c r="D6" s="1381" t="s">
        <v>699</v>
      </c>
      <c r="E6" s="1382"/>
      <c r="F6" s="1383"/>
    </row>
    <row r="7" spans="1:8" ht="15" customHeight="1" thickBot="1" x14ac:dyDescent="0.25">
      <c r="A7" s="1380"/>
      <c r="B7" s="3"/>
      <c r="C7" s="479" t="s">
        <v>464</v>
      </c>
      <c r="D7" s="1381" t="s">
        <v>700</v>
      </c>
      <c r="E7" s="1382"/>
      <c r="F7" s="1383"/>
    </row>
    <row r="8" spans="1:8" ht="15" customHeight="1" thickBot="1" x14ac:dyDescent="0.25">
      <c r="A8" s="4"/>
      <c r="B8" s="3"/>
      <c r="C8" s="3"/>
      <c r="D8" s="3"/>
      <c r="E8" s="3"/>
      <c r="F8" s="3"/>
    </row>
    <row r="9" spans="1:8" ht="13.5" thickBot="1" x14ac:dyDescent="0.25">
      <c r="A9" s="15" t="s">
        <v>21</v>
      </c>
      <c r="B9" s="3"/>
      <c r="C9" s="9" t="s">
        <v>48</v>
      </c>
      <c r="D9" s="8"/>
      <c r="E9" s="8"/>
      <c r="F9" s="53"/>
    </row>
    <row r="10" spans="1:8" ht="13.5" thickBot="1" x14ac:dyDescent="0.25">
      <c r="A10" s="16" t="s">
        <v>42</v>
      </c>
      <c r="B10" s="3"/>
      <c r="C10" s="829" t="s">
        <v>462</v>
      </c>
      <c r="D10" s="830"/>
      <c r="E10" s="830"/>
      <c r="F10" s="834"/>
    </row>
    <row r="11" spans="1:8" ht="13.5" thickBot="1" x14ac:dyDescent="0.25">
      <c r="A11" s="16" t="s">
        <v>26</v>
      </c>
      <c r="B11" s="3"/>
      <c r="C11" s="829" t="s">
        <v>754</v>
      </c>
      <c r="D11" s="830"/>
      <c r="E11" s="830"/>
      <c r="F11" s="834"/>
    </row>
    <row r="12" spans="1:8" ht="8.25" customHeight="1" thickBot="1" x14ac:dyDescent="0.25">
      <c r="A12" s="4"/>
      <c r="B12" s="3"/>
      <c r="C12" s="3"/>
      <c r="D12" s="3"/>
      <c r="E12" s="3"/>
      <c r="F12" s="3"/>
    </row>
    <row r="13" spans="1:8" ht="13.5" thickBot="1" x14ac:dyDescent="0.25">
      <c r="A13" s="4"/>
      <c r="B13" s="3"/>
      <c r="C13" s="835" t="s">
        <v>28</v>
      </c>
      <c r="D13" s="836"/>
      <c r="E13" s="3"/>
      <c r="F13" s="3"/>
    </row>
    <row r="14" spans="1:8" ht="13.5" thickBot="1" x14ac:dyDescent="0.25">
      <c r="A14" s="18" t="s">
        <v>2</v>
      </c>
      <c r="B14" s="3"/>
      <c r="C14" s="1159">
        <v>270.09100000000001</v>
      </c>
      <c r="D14" s="1160"/>
      <c r="E14" s="3"/>
      <c r="F14" s="3"/>
    </row>
    <row r="15" spans="1:8" ht="13.5" thickBot="1" x14ac:dyDescent="0.25">
      <c r="A15" s="15" t="s">
        <v>20</v>
      </c>
      <c r="B15" s="3"/>
      <c r="C15" s="1159">
        <v>179.006</v>
      </c>
      <c r="D15" s="1160"/>
      <c r="E15" s="3"/>
      <c r="F15" s="3"/>
    </row>
    <row r="16" spans="1:8" ht="13.5" thickBot="1" x14ac:dyDescent="0.25">
      <c r="A16" s="16" t="s">
        <v>1</v>
      </c>
      <c r="B16" s="3"/>
      <c r="C16" s="827">
        <v>177.024</v>
      </c>
      <c r="D16" s="828"/>
      <c r="E16" s="3"/>
      <c r="F16" s="3"/>
    </row>
    <row r="17" spans="1:8" ht="3" customHeight="1" thickBot="1" x14ac:dyDescent="0.25">
      <c r="A17" s="10"/>
      <c r="B17" s="3"/>
      <c r="C17" s="12"/>
      <c r="D17" s="12"/>
      <c r="E17" s="11"/>
      <c r="F17" s="11"/>
    </row>
    <row r="18" spans="1:8" ht="13.5" thickBot="1" x14ac:dyDescent="0.25">
      <c r="A18" s="15" t="s">
        <v>18</v>
      </c>
      <c r="B18" s="11"/>
      <c r="C18" s="829" t="s">
        <v>1090</v>
      </c>
      <c r="D18" s="830"/>
      <c r="E18" s="830"/>
      <c r="F18" s="834"/>
    </row>
    <row r="19" spans="1:8" ht="13.5" thickBot="1" x14ac:dyDescent="0.25">
      <c r="A19" s="16" t="s">
        <v>19</v>
      </c>
      <c r="B19" s="3"/>
      <c r="C19" s="829" t="s">
        <v>1007</v>
      </c>
      <c r="D19" s="830"/>
      <c r="E19" s="830"/>
      <c r="F19" s="834"/>
    </row>
    <row r="20" spans="1:8" ht="7.5" customHeight="1" x14ac:dyDescent="0.2">
      <c r="B20" s="3"/>
    </row>
    <row r="21" spans="1:8" ht="15.75" x14ac:dyDescent="0.25">
      <c r="A21" s="13" t="s">
        <v>5</v>
      </c>
      <c r="B21" s="13"/>
      <c r="C21" s="14"/>
      <c r="D21" s="14"/>
      <c r="E21" s="14"/>
      <c r="F21" s="14"/>
      <c r="G21" s="47"/>
      <c r="H21" s="47"/>
    </row>
    <row r="22" spans="1:8" ht="6.75" customHeight="1" x14ac:dyDescent="0.25">
      <c r="A22" s="5"/>
      <c r="C22" s="7"/>
      <c r="D22" s="7"/>
      <c r="E22" s="7"/>
      <c r="F22" s="7"/>
    </row>
    <row r="23" spans="1:8" x14ac:dyDescent="0.2">
      <c r="A23" s="1079" t="s">
        <v>376</v>
      </c>
      <c r="B23" s="1080"/>
      <c r="C23" s="21" t="s">
        <v>7</v>
      </c>
      <c r="D23" s="21" t="s">
        <v>8</v>
      </c>
      <c r="E23" s="21" t="s">
        <v>9</v>
      </c>
      <c r="F23" s="21" t="s">
        <v>10</v>
      </c>
    </row>
    <row r="24" spans="1:8" x14ac:dyDescent="0.2">
      <c r="A24" s="480" t="s">
        <v>460</v>
      </c>
      <c r="B24" s="471" t="s">
        <v>459</v>
      </c>
      <c r="C24" s="137">
        <v>640</v>
      </c>
      <c r="D24" s="138" t="s">
        <v>66</v>
      </c>
      <c r="E24" s="55">
        <v>36300</v>
      </c>
      <c r="F24" s="55">
        <v>36300</v>
      </c>
    </row>
    <row r="25" spans="1:8" x14ac:dyDescent="0.2">
      <c r="A25" s="1390" t="s">
        <v>701</v>
      </c>
      <c r="B25" s="1051" t="s">
        <v>463</v>
      </c>
      <c r="C25" s="137">
        <v>610</v>
      </c>
      <c r="D25" s="138" t="s">
        <v>54</v>
      </c>
      <c r="E25" s="55">
        <v>10750</v>
      </c>
      <c r="F25" s="55">
        <v>10637.54</v>
      </c>
    </row>
    <row r="26" spans="1:8" x14ac:dyDescent="0.2">
      <c r="A26" s="1391"/>
      <c r="B26" s="1052"/>
      <c r="C26" s="137">
        <v>620</v>
      </c>
      <c r="D26" s="138" t="s">
        <v>57</v>
      </c>
      <c r="E26" s="55">
        <v>3350</v>
      </c>
      <c r="F26" s="55">
        <v>3717.52</v>
      </c>
    </row>
    <row r="27" spans="1:8" x14ac:dyDescent="0.2">
      <c r="A27" s="1391"/>
      <c r="B27" s="1052"/>
      <c r="C27" s="137">
        <v>630</v>
      </c>
      <c r="D27" s="138" t="s">
        <v>55</v>
      </c>
      <c r="E27" s="55">
        <v>485</v>
      </c>
      <c r="F27" s="55">
        <v>5401.14</v>
      </c>
    </row>
    <row r="28" spans="1:8" x14ac:dyDescent="0.2">
      <c r="A28" s="1391"/>
      <c r="B28" s="1052"/>
      <c r="C28" s="137">
        <v>640</v>
      </c>
      <c r="D28" s="138" t="s">
        <v>66</v>
      </c>
      <c r="E28" s="55">
        <v>96371</v>
      </c>
      <c r="F28" s="55">
        <v>96371</v>
      </c>
    </row>
    <row r="29" spans="1:8" x14ac:dyDescent="0.2">
      <c r="A29" s="1392"/>
      <c r="B29" s="1053"/>
      <c r="C29" s="137"/>
      <c r="D29" s="397" t="s">
        <v>13</v>
      </c>
      <c r="E29" s="398">
        <f>SUM(E25:E28)</f>
        <v>110956</v>
      </c>
      <c r="F29" s="398">
        <f>SUM(F25:F28)</f>
        <v>116127.2</v>
      </c>
    </row>
    <row r="30" spans="1:8" ht="13.5" thickBot="1" x14ac:dyDescent="0.25">
      <c r="A30" s="394" t="s">
        <v>487</v>
      </c>
      <c r="B30" s="395" t="s">
        <v>464</v>
      </c>
      <c r="C30" s="137">
        <v>640</v>
      </c>
      <c r="D30" s="138" t="s">
        <v>66</v>
      </c>
      <c r="E30" s="55">
        <v>21450</v>
      </c>
      <c r="F30" s="55">
        <v>21450</v>
      </c>
    </row>
    <row r="31" spans="1:8" s="7" customFormat="1" x14ac:dyDescent="0.2">
      <c r="A31" s="658" t="s">
        <v>11</v>
      </c>
      <c r="B31" s="379"/>
      <c r="C31" s="379"/>
      <c r="D31" s="379"/>
      <c r="E31" s="659">
        <f>E24+E29+E30</f>
        <v>168706</v>
      </c>
      <c r="F31" s="659">
        <f>F24+F29+F30</f>
        <v>173877.2</v>
      </c>
    </row>
    <row r="32" spans="1:8" s="7" customFormat="1" x14ac:dyDescent="0.2">
      <c r="A32" s="1387" t="s">
        <v>701</v>
      </c>
      <c r="B32" s="1384" t="s">
        <v>463</v>
      </c>
      <c r="C32" s="22">
        <v>716</v>
      </c>
      <c r="D32" s="22" t="s">
        <v>239</v>
      </c>
      <c r="E32" s="55">
        <v>0</v>
      </c>
      <c r="F32" s="55">
        <v>880</v>
      </c>
    </row>
    <row r="33" spans="1:8" s="7" customFormat="1" x14ac:dyDescent="0.2">
      <c r="A33" s="1388"/>
      <c r="B33" s="1385"/>
      <c r="C33" s="22"/>
      <c r="D33" s="22"/>
      <c r="E33" s="55"/>
      <c r="F33" s="55"/>
    </row>
    <row r="34" spans="1:8" s="7" customFormat="1" x14ac:dyDescent="0.2">
      <c r="A34" s="1388"/>
      <c r="B34" s="1385"/>
      <c r="C34" s="22">
        <v>721</v>
      </c>
      <c r="D34" s="22" t="s">
        <v>828</v>
      </c>
      <c r="E34" s="55">
        <v>0</v>
      </c>
      <c r="F34" s="55">
        <v>0</v>
      </c>
    </row>
    <row r="35" spans="1:8" s="7" customFormat="1" x14ac:dyDescent="0.2">
      <c r="A35" s="1389"/>
      <c r="B35" s="1386"/>
      <c r="C35" s="22">
        <v>717</v>
      </c>
      <c r="D35" s="22" t="s">
        <v>829</v>
      </c>
      <c r="E35" s="55">
        <v>10300</v>
      </c>
      <c r="F35" s="55">
        <v>2267.16</v>
      </c>
    </row>
    <row r="36" spans="1:8" ht="13.5" thickBot="1" x14ac:dyDescent="0.25">
      <c r="A36" s="33" t="s">
        <v>12</v>
      </c>
      <c r="B36" s="473"/>
      <c r="C36" s="31"/>
      <c r="D36" s="31"/>
      <c r="E36" s="356">
        <f>E35</f>
        <v>10300</v>
      </c>
      <c r="F36" s="356">
        <f>SUM(F32:F35)</f>
        <v>3147.16</v>
      </c>
    </row>
    <row r="37" spans="1:8" ht="13.5" thickBot="1" x14ac:dyDescent="0.25">
      <c r="A37" s="26" t="s">
        <v>13</v>
      </c>
      <c r="B37" s="24"/>
      <c r="C37" s="24"/>
      <c r="D37" s="24"/>
      <c r="E37" s="58">
        <f>E36+E31</f>
        <v>179006</v>
      </c>
      <c r="F37" s="58">
        <f>F36+F31</f>
        <v>177024.36000000002</v>
      </c>
    </row>
    <row r="38" spans="1:8" ht="7.5" customHeight="1" x14ac:dyDescent="0.2"/>
    <row r="39" spans="1:8" hidden="1" x14ac:dyDescent="0.2"/>
    <row r="40" spans="1:8" ht="15.75" x14ac:dyDescent="0.25">
      <c r="A40" s="13" t="s">
        <v>14</v>
      </c>
      <c r="B40" s="14"/>
      <c r="C40" s="14"/>
      <c r="D40" s="14"/>
      <c r="E40" s="14"/>
      <c r="F40" s="14"/>
      <c r="G40" s="47"/>
      <c r="H40" s="47"/>
    </row>
    <row r="41" spans="1:8" ht="6" customHeight="1" x14ac:dyDescent="0.2">
      <c r="A41" s="1"/>
    </row>
    <row r="42" spans="1:8" ht="22.5" x14ac:dyDescent="0.2">
      <c r="A42" s="843" t="s">
        <v>22</v>
      </c>
      <c r="B42" s="843"/>
      <c r="C42" s="843"/>
      <c r="D42" s="174" t="s">
        <v>15</v>
      </c>
      <c r="E42" s="175" t="s">
        <v>900</v>
      </c>
      <c r="F42" s="175" t="s">
        <v>1008</v>
      </c>
    </row>
    <row r="43" spans="1:8" ht="41.25" customHeight="1" x14ac:dyDescent="0.2">
      <c r="A43" s="857" t="s">
        <v>374</v>
      </c>
      <c r="B43" s="1030"/>
      <c r="C43" s="858"/>
      <c r="D43" s="63" t="s">
        <v>465</v>
      </c>
      <c r="E43" s="44" t="s">
        <v>375</v>
      </c>
      <c r="F43" s="44" t="s">
        <v>375</v>
      </c>
    </row>
    <row r="44" spans="1:8" ht="12" customHeight="1" x14ac:dyDescent="0.2">
      <c r="A44" s="6" t="s">
        <v>16</v>
      </c>
      <c r="E44" s="20"/>
      <c r="F44" s="20"/>
    </row>
    <row r="45" spans="1:8" ht="94.5" customHeight="1" x14ac:dyDescent="0.2">
      <c r="A45" s="872" t="s">
        <v>17</v>
      </c>
      <c r="B45" s="1069" t="s">
        <v>1000</v>
      </c>
      <c r="C45" s="1070"/>
      <c r="D45" s="1070"/>
      <c r="E45" s="1070"/>
      <c r="F45" s="1071"/>
      <c r="G45" s="19"/>
      <c r="H45" s="19"/>
    </row>
    <row r="46" spans="1:8" ht="12" customHeight="1" x14ac:dyDescent="0.2">
      <c r="A46" s="873"/>
      <c r="B46" s="1072"/>
      <c r="C46" s="1073"/>
      <c r="D46" s="1073"/>
      <c r="E46" s="1073"/>
      <c r="F46" s="1074"/>
    </row>
    <row r="47" spans="1:8" s="7" customFormat="1" ht="32.25" customHeight="1" x14ac:dyDescent="0.2">
      <c r="A47" s="1078"/>
      <c r="B47" s="1075"/>
      <c r="C47" s="1076"/>
      <c r="D47" s="1076"/>
      <c r="E47" s="1076"/>
      <c r="F47" s="1077"/>
    </row>
    <row r="49" spans="1:6" ht="24" x14ac:dyDescent="0.2">
      <c r="A49" s="99" t="s">
        <v>29</v>
      </c>
      <c r="B49" s="971"/>
      <c r="C49" s="971"/>
      <c r="D49" s="971"/>
      <c r="E49" s="971"/>
      <c r="F49" s="971"/>
    </row>
  </sheetData>
  <mergeCells count="21">
    <mergeCell ref="B49:F49"/>
    <mergeCell ref="C18:F18"/>
    <mergeCell ref="C19:F19"/>
    <mergeCell ref="A23:B23"/>
    <mergeCell ref="A25:A29"/>
    <mergeCell ref="B45:F47"/>
    <mergeCell ref="A42:C42"/>
    <mergeCell ref="A43:C43"/>
    <mergeCell ref="A45:A47"/>
    <mergeCell ref="A5:A7"/>
    <mergeCell ref="D6:F6"/>
    <mergeCell ref="D7:F7"/>
    <mergeCell ref="B32:B35"/>
    <mergeCell ref="A32:A35"/>
    <mergeCell ref="C15:D15"/>
    <mergeCell ref="C16:D16"/>
    <mergeCell ref="C10:F10"/>
    <mergeCell ref="C11:F11"/>
    <mergeCell ref="B25:B29"/>
    <mergeCell ref="C13:D13"/>
    <mergeCell ref="C14:D14"/>
  </mergeCells>
  <pageMargins left="0.7" right="0.7" top="0.75" bottom="0.75" header="0.3" footer="0.3"/>
  <pageSetup paperSize="9" scale="75" fitToHeight="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FFFF00"/>
    <pageSetUpPr fitToPage="1"/>
  </sheetPr>
  <dimension ref="A1:H40"/>
  <sheetViews>
    <sheetView showGridLines="0" topLeftCell="A32" workbookViewId="0">
      <selection activeCell="B40" sqref="B40:F40"/>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299</v>
      </c>
      <c r="E4" s="51"/>
      <c r="F4" s="52"/>
    </row>
    <row r="5" spans="1:8" ht="13.5" thickBot="1" x14ac:dyDescent="0.25">
      <c r="A5" s="16" t="s">
        <v>27</v>
      </c>
      <c r="B5" s="3"/>
      <c r="C5" s="42" t="s">
        <v>313</v>
      </c>
      <c r="D5" s="36" t="s">
        <v>607</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35</v>
      </c>
      <c r="D12" s="828"/>
      <c r="E12" s="3"/>
      <c r="F12" s="3"/>
    </row>
    <row r="13" spans="1:8" ht="13.5" thickBot="1" x14ac:dyDescent="0.25">
      <c r="A13" s="15" t="s">
        <v>20</v>
      </c>
      <c r="B13" s="3"/>
      <c r="C13" s="827">
        <v>35</v>
      </c>
      <c r="D13" s="828"/>
      <c r="E13" s="3"/>
      <c r="F13" s="3"/>
    </row>
    <row r="14" spans="1:8" ht="13.5" thickBot="1" x14ac:dyDescent="0.25">
      <c r="A14" s="16" t="s">
        <v>1</v>
      </c>
      <c r="B14" s="3"/>
      <c r="C14" s="827">
        <v>32.417000000000002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1196</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136"/>
      <c r="B22" s="137">
        <v>610</v>
      </c>
      <c r="C22" s="137"/>
      <c r="D22" s="138" t="s">
        <v>54</v>
      </c>
      <c r="E22" s="341">
        <v>24000</v>
      </c>
      <c r="F22" s="341">
        <v>20856.3</v>
      </c>
    </row>
    <row r="23" spans="1:8" x14ac:dyDescent="0.2">
      <c r="A23" s="136"/>
      <c r="B23" s="137">
        <v>620</v>
      </c>
      <c r="C23" s="137"/>
      <c r="D23" s="138" t="s">
        <v>57</v>
      </c>
      <c r="E23" s="341">
        <v>8400</v>
      </c>
      <c r="F23" s="341">
        <v>7288.15</v>
      </c>
    </row>
    <row r="24" spans="1:8" x14ac:dyDescent="0.2">
      <c r="A24" s="136"/>
      <c r="B24" s="137">
        <v>630</v>
      </c>
      <c r="C24" s="137"/>
      <c r="D24" s="138" t="s">
        <v>55</v>
      </c>
      <c r="E24" s="341">
        <v>2500</v>
      </c>
      <c r="F24" s="341">
        <v>3819.52</v>
      </c>
    </row>
    <row r="25" spans="1:8" ht="13.5" thickBot="1" x14ac:dyDescent="0.25">
      <c r="A25" s="22"/>
      <c r="B25" s="62">
        <v>640</v>
      </c>
      <c r="C25" s="339"/>
      <c r="D25" s="22" t="s">
        <v>312</v>
      </c>
      <c r="E25" s="341">
        <v>100</v>
      </c>
      <c r="F25" s="55">
        <v>453.2</v>
      </c>
    </row>
    <row r="26" spans="1:8" ht="16.5" customHeight="1" thickBot="1" x14ac:dyDescent="0.25">
      <c r="A26" s="23" t="s">
        <v>11</v>
      </c>
      <c r="B26" s="24"/>
      <c r="C26" s="24"/>
      <c r="D26" s="24"/>
      <c r="E26" s="61">
        <f>SUM(E22:E25)</f>
        <v>35000</v>
      </c>
      <c r="F26" s="61">
        <f>SUM(F22:F25)</f>
        <v>32417.17</v>
      </c>
    </row>
    <row r="27" spans="1:8" ht="13.5" thickBot="1" x14ac:dyDescent="0.25">
      <c r="A27" s="250"/>
      <c r="B27" s="279"/>
      <c r="C27" s="237"/>
      <c r="D27" s="237"/>
      <c r="E27" s="236"/>
      <c r="F27" s="236"/>
    </row>
    <row r="28" spans="1:8" ht="13.5" thickBot="1" x14ac:dyDescent="0.25">
      <c r="A28" s="23" t="s">
        <v>12</v>
      </c>
      <c r="B28" s="251"/>
      <c r="C28" s="24"/>
      <c r="D28" s="24"/>
      <c r="E28" s="60">
        <f>SUM(E27:E27)</f>
        <v>0</v>
      </c>
      <c r="F28" s="60">
        <f>SUM(F27:F27)</f>
        <v>0</v>
      </c>
    </row>
    <row r="29" spans="1:8" ht="13.5" thickBot="1" x14ac:dyDescent="0.25">
      <c r="A29" s="26" t="s">
        <v>13</v>
      </c>
      <c r="B29" s="24"/>
      <c r="C29" s="24"/>
      <c r="D29" s="24"/>
      <c r="E29" s="58">
        <f>E28+E26</f>
        <v>35000</v>
      </c>
      <c r="F29" s="58">
        <f>F28+F26</f>
        <v>32417.17</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43" t="s">
        <v>22</v>
      </c>
      <c r="B34" s="843"/>
      <c r="C34" s="843"/>
      <c r="D34" s="174" t="s">
        <v>15</v>
      </c>
      <c r="E34" s="175" t="s">
        <v>900</v>
      </c>
      <c r="F34" s="175" t="s">
        <v>1008</v>
      </c>
    </row>
    <row r="35" spans="1:8" ht="56.25" x14ac:dyDescent="0.2">
      <c r="A35" s="1393" t="s">
        <v>594</v>
      </c>
      <c r="B35" s="1394"/>
      <c r="C35" s="1395"/>
      <c r="D35" s="206" t="s">
        <v>595</v>
      </c>
      <c r="E35" s="44">
        <v>120</v>
      </c>
      <c r="F35" s="44">
        <v>40</v>
      </c>
    </row>
    <row r="36" spans="1:8" ht="33.75" x14ac:dyDescent="0.2">
      <c r="A36" s="1393" t="s">
        <v>310</v>
      </c>
      <c r="B36" s="1394"/>
      <c r="C36" s="1395"/>
      <c r="D36" s="206" t="s">
        <v>311</v>
      </c>
      <c r="E36" s="592">
        <v>35</v>
      </c>
      <c r="F36" s="44">
        <v>35</v>
      </c>
    </row>
    <row r="37" spans="1:8" ht="12" customHeight="1" x14ac:dyDescent="0.2">
      <c r="A37" s="6" t="s">
        <v>16</v>
      </c>
      <c r="E37" s="20"/>
      <c r="F37" s="20"/>
    </row>
    <row r="38" spans="1:8" ht="102.75" customHeight="1" x14ac:dyDescent="0.2">
      <c r="A38" s="342" t="s">
        <v>17</v>
      </c>
      <c r="B38" s="1396" t="s">
        <v>1197</v>
      </c>
      <c r="C38" s="1397"/>
      <c r="D38" s="1397"/>
      <c r="E38" s="1397"/>
      <c r="F38" s="1398"/>
      <c r="G38" s="19"/>
      <c r="H38" s="19"/>
    </row>
    <row r="39" spans="1:8" ht="287.25" customHeight="1" x14ac:dyDescent="0.2">
      <c r="B39" s="1399" t="s">
        <v>1198</v>
      </c>
      <c r="C39" s="1400"/>
      <c r="D39" s="1400"/>
      <c r="E39" s="1400"/>
      <c r="F39" s="1401"/>
    </row>
    <row r="40" spans="1:8" ht="116.25" customHeight="1" x14ac:dyDescent="0.2">
      <c r="A40" s="99" t="s">
        <v>29</v>
      </c>
      <c r="B40" s="817" t="s">
        <v>877</v>
      </c>
      <c r="C40" s="818"/>
      <c r="D40" s="818"/>
      <c r="E40" s="818"/>
      <c r="F40" s="819"/>
    </row>
  </sheetData>
  <mergeCells count="14">
    <mergeCell ref="C16:F16"/>
    <mergeCell ref="C17:F17"/>
    <mergeCell ref="A34:C34"/>
    <mergeCell ref="A36:C36"/>
    <mergeCell ref="B40:F40"/>
    <mergeCell ref="A35:C35"/>
    <mergeCell ref="B38:F38"/>
    <mergeCell ref="B39:F39"/>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FFFF00"/>
    <pageSetUpPr fitToPage="1"/>
  </sheetPr>
  <dimension ref="A1:H43"/>
  <sheetViews>
    <sheetView showGridLines="0" workbookViewId="0">
      <selection activeCell="G38" sqref="G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299</v>
      </c>
      <c r="E4" s="51"/>
      <c r="F4" s="52"/>
    </row>
    <row r="5" spans="1:8" ht="13.5" thickBot="1" x14ac:dyDescent="0.25">
      <c r="A5" s="16" t="s">
        <v>27</v>
      </c>
      <c r="B5" s="3"/>
      <c r="C5" s="42" t="s">
        <v>605</v>
      </c>
      <c r="D5" s="36" t="s">
        <v>606</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0</v>
      </c>
      <c r="D12" s="828"/>
      <c r="E12" s="3"/>
      <c r="F12" s="3"/>
    </row>
    <row r="13" spans="1:8" ht="13.5" thickBot="1" x14ac:dyDescent="0.25">
      <c r="A13" s="15" t="s">
        <v>20</v>
      </c>
      <c r="B13" s="3"/>
      <c r="C13" s="827">
        <v>0.45600000000000002</v>
      </c>
      <c r="D13" s="828"/>
      <c r="E13" s="3"/>
      <c r="F13" s="3"/>
    </row>
    <row r="14" spans="1:8" ht="13.5" thickBot="1" x14ac:dyDescent="0.25">
      <c r="A14" s="16" t="s">
        <v>1</v>
      </c>
      <c r="B14" s="3"/>
      <c r="C14" s="827">
        <v>0.45800000000000002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1241</v>
      </c>
      <c r="D16" s="830"/>
      <c r="E16" s="830"/>
      <c r="F16" s="830"/>
    </row>
    <row r="17" spans="1:8" ht="13.5" thickBot="1" x14ac:dyDescent="0.25">
      <c r="A17" s="16" t="s">
        <v>19</v>
      </c>
      <c r="B17" s="3"/>
      <c r="C17" s="829" t="s">
        <v>1030</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530">
        <v>610</v>
      </c>
      <c r="C22" s="530"/>
      <c r="D22" s="394" t="s">
        <v>54</v>
      </c>
      <c r="E22" s="531">
        <v>339</v>
      </c>
      <c r="F22" s="531">
        <v>338.3</v>
      </c>
    </row>
    <row r="23" spans="1:8" x14ac:dyDescent="0.2">
      <c r="A23" s="530"/>
      <c r="B23" s="62">
        <v>620</v>
      </c>
      <c r="C23" s="32"/>
      <c r="D23" s="22" t="s">
        <v>57</v>
      </c>
      <c r="E23" s="55">
        <v>117</v>
      </c>
      <c r="F23" s="55">
        <v>118.24</v>
      </c>
    </row>
    <row r="24" spans="1:8" ht="13.5" thickBot="1" x14ac:dyDescent="0.25">
      <c r="A24" s="22"/>
      <c r="B24" s="62">
        <v>630</v>
      </c>
      <c r="C24" s="32"/>
      <c r="D24" s="22" t="s">
        <v>55</v>
      </c>
      <c r="E24" s="55">
        <v>0</v>
      </c>
      <c r="F24" s="55">
        <v>0</v>
      </c>
    </row>
    <row r="25" spans="1:8" ht="16.5" customHeight="1" thickBot="1" x14ac:dyDescent="0.25">
      <c r="A25" s="23" t="s">
        <v>11</v>
      </c>
      <c r="B25" s="24"/>
      <c r="C25" s="24"/>
      <c r="D25" s="24"/>
      <c r="E25" s="61">
        <f>SUM(E22:E24)</f>
        <v>456</v>
      </c>
      <c r="F25" s="61">
        <f>SUM(F22:F24)</f>
        <v>456.54</v>
      </c>
    </row>
    <row r="26" spans="1:8" ht="13.5" thickBot="1" x14ac:dyDescent="0.25">
      <c r="A26" s="250"/>
      <c r="B26" s="279"/>
      <c r="C26" s="237"/>
      <c r="D26" s="492"/>
      <c r="E26" s="493"/>
      <c r="F26" s="493"/>
    </row>
    <row r="27" spans="1:8" ht="13.5" thickBot="1" x14ac:dyDescent="0.25">
      <c r="A27" s="23" t="s">
        <v>12</v>
      </c>
      <c r="B27" s="251"/>
      <c r="C27" s="24"/>
      <c r="D27" s="24"/>
      <c r="E27" s="60">
        <f>SUM(E26:E26)</f>
        <v>0</v>
      </c>
      <c r="F27" s="60">
        <f>SUM(F26:F26)</f>
        <v>0</v>
      </c>
    </row>
    <row r="28" spans="1:8" ht="13.5" thickBot="1" x14ac:dyDescent="0.25">
      <c r="A28" s="26" t="s">
        <v>13</v>
      </c>
      <c r="B28" s="24"/>
      <c r="C28" s="24"/>
      <c r="D28" s="24"/>
      <c r="E28" s="58">
        <f>E27+E25</f>
        <v>456</v>
      </c>
      <c r="F28" s="58">
        <f>F27+F25</f>
        <v>456.54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174" t="s">
        <v>22</v>
      </c>
      <c r="B33" s="831" t="s">
        <v>15</v>
      </c>
      <c r="C33" s="832"/>
      <c r="D33" s="833"/>
      <c r="E33" s="175" t="s">
        <v>900</v>
      </c>
      <c r="F33" s="175" t="s">
        <v>1008</v>
      </c>
    </row>
    <row r="34" spans="1:8" ht="26.25" customHeight="1" x14ac:dyDescent="0.2">
      <c r="A34" s="939" t="s">
        <v>597</v>
      </c>
      <c r="B34" s="837" t="s">
        <v>295</v>
      </c>
      <c r="C34" s="838"/>
      <c r="D34" s="839"/>
      <c r="E34" s="63">
        <v>120</v>
      </c>
      <c r="F34" s="175">
        <v>111</v>
      </c>
    </row>
    <row r="35" spans="1:8" ht="36" customHeight="1" x14ac:dyDescent="0.2">
      <c r="A35" s="941"/>
      <c r="B35" s="837" t="s">
        <v>297</v>
      </c>
      <c r="C35" s="838"/>
      <c r="D35" s="839"/>
      <c r="E35" s="63">
        <v>12</v>
      </c>
      <c r="F35" s="175">
        <v>18</v>
      </c>
    </row>
    <row r="36" spans="1:8" ht="30" customHeight="1" x14ac:dyDescent="0.2">
      <c r="A36" s="939" t="s">
        <v>598</v>
      </c>
      <c r="B36" s="837" t="s">
        <v>295</v>
      </c>
      <c r="C36" s="838"/>
      <c r="D36" s="839"/>
      <c r="E36" s="63">
        <v>6</v>
      </c>
      <c r="F36" s="175">
        <v>8</v>
      </c>
    </row>
    <row r="37" spans="1:8" ht="51" customHeight="1" x14ac:dyDescent="0.2">
      <c r="A37" s="941"/>
      <c r="B37" s="837" t="s">
        <v>599</v>
      </c>
      <c r="C37" s="838"/>
      <c r="D37" s="839"/>
      <c r="E37" s="63">
        <v>14</v>
      </c>
      <c r="F37" s="63">
        <v>3</v>
      </c>
    </row>
    <row r="38" spans="1:8" ht="31.5" customHeight="1" x14ac:dyDescent="0.2">
      <c r="A38" s="826" t="s">
        <v>601</v>
      </c>
      <c r="B38" s="861" t="s">
        <v>602</v>
      </c>
      <c r="C38" s="861"/>
      <c r="D38" s="861"/>
      <c r="E38" s="591">
        <v>150</v>
      </c>
      <c r="F38" s="591">
        <v>74</v>
      </c>
    </row>
    <row r="39" spans="1:8" ht="41.25" customHeight="1" x14ac:dyDescent="0.2">
      <c r="A39" s="826"/>
      <c r="B39" s="861" t="s">
        <v>600</v>
      </c>
      <c r="C39" s="861"/>
      <c r="D39" s="861"/>
      <c r="E39" s="591">
        <v>30</v>
      </c>
      <c r="F39" s="591">
        <v>30</v>
      </c>
    </row>
    <row r="40" spans="1:8" ht="41.25" customHeight="1" x14ac:dyDescent="0.25">
      <c r="A40" s="595" t="s">
        <v>252</v>
      </c>
      <c r="B40" s="581"/>
      <c r="C40" s="581"/>
      <c r="D40" s="581"/>
      <c r="E40" s="593"/>
      <c r="F40" s="593"/>
    </row>
    <row r="41" spans="1:8" ht="99" customHeight="1" x14ac:dyDescent="0.2">
      <c r="A41" s="255" t="s">
        <v>17</v>
      </c>
      <c r="B41" s="1402" t="s">
        <v>1242</v>
      </c>
      <c r="C41" s="1402"/>
      <c r="D41" s="1402"/>
      <c r="E41" s="1402"/>
      <c r="F41" s="1402"/>
      <c r="G41" s="19"/>
      <c r="H41" s="19"/>
    </row>
    <row r="43" spans="1:8" ht="29.25" customHeight="1" x14ac:dyDescent="0.2">
      <c r="A43" s="99" t="s">
        <v>29</v>
      </c>
      <c r="B43" s="817"/>
      <c r="C43" s="818"/>
      <c r="D43" s="818"/>
      <c r="E43" s="818"/>
      <c r="F43" s="819"/>
    </row>
  </sheetData>
  <mergeCells count="20">
    <mergeCell ref="C16:F16"/>
    <mergeCell ref="C17:F17"/>
    <mergeCell ref="A38:A39"/>
    <mergeCell ref="C8:F8"/>
    <mergeCell ref="C9:F9"/>
    <mergeCell ref="C11:D11"/>
    <mergeCell ref="C12:D12"/>
    <mergeCell ref="C13:D13"/>
    <mergeCell ref="C14:D14"/>
    <mergeCell ref="A34:A35"/>
    <mergeCell ref="B41:F41"/>
    <mergeCell ref="B43:F43"/>
    <mergeCell ref="B33:D33"/>
    <mergeCell ref="A36:A37"/>
    <mergeCell ref="B36:D36"/>
    <mergeCell ref="B37:D37"/>
    <mergeCell ref="B38:D38"/>
    <mergeCell ref="B39:D39"/>
    <mergeCell ref="B34:D34"/>
    <mergeCell ref="B35:D35"/>
  </mergeCells>
  <pageMargins left="0.7" right="0.7" top="0.75" bottom="0.75" header="0.3" footer="0.3"/>
  <pageSetup paperSize="9" scale="89" fitToHeight="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FFFF00"/>
    <pageSetUpPr fitToPage="1"/>
  </sheetPr>
  <dimension ref="A1:H39"/>
  <sheetViews>
    <sheetView showGridLines="0" workbookViewId="0">
      <selection activeCell="B38" sqref="B3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299</v>
      </c>
      <c r="E4" s="51"/>
      <c r="F4" s="52"/>
    </row>
    <row r="5" spans="1:8" ht="13.5" thickBot="1" x14ac:dyDescent="0.25">
      <c r="A5" s="16" t="s">
        <v>27</v>
      </c>
      <c r="B5" s="3"/>
      <c r="C5" s="42" t="s">
        <v>298</v>
      </c>
      <c r="D5" s="36" t="s">
        <v>596</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0</v>
      </c>
      <c r="D12" s="828"/>
      <c r="E12" s="3"/>
      <c r="F12" s="3"/>
    </row>
    <row r="13" spans="1:8" ht="13.5" thickBot="1" x14ac:dyDescent="0.25">
      <c r="A13" s="15" t="s">
        <v>20</v>
      </c>
      <c r="B13" s="3"/>
      <c r="C13" s="827">
        <v>0</v>
      </c>
      <c r="D13" s="828"/>
      <c r="E13" s="3"/>
      <c r="F13" s="3"/>
    </row>
    <row r="14" spans="1:8" ht="13.5" thickBot="1" x14ac:dyDescent="0.25">
      <c r="A14" s="16" t="s">
        <v>1</v>
      </c>
      <c r="B14" s="3"/>
      <c r="C14" s="827">
        <v>0</v>
      </c>
      <c r="D14" s="828"/>
      <c r="E14" s="3"/>
      <c r="F14" s="3"/>
    </row>
    <row r="15" spans="1:8" ht="3" customHeight="1" thickBot="1" x14ac:dyDescent="0.25">
      <c r="A15" s="10"/>
      <c r="B15" s="3"/>
      <c r="C15" s="12">
        <v>0</v>
      </c>
      <c r="D15" s="12"/>
      <c r="E15" s="11"/>
      <c r="F15" s="11"/>
    </row>
    <row r="16" spans="1:8" ht="13.5" thickBot="1" x14ac:dyDescent="0.25">
      <c r="A16" s="15" t="s">
        <v>18</v>
      </c>
      <c r="B16" s="11"/>
      <c r="C16" s="829" t="s">
        <v>932</v>
      </c>
      <c r="D16" s="830"/>
      <c r="E16" s="830"/>
      <c r="F16" s="830"/>
    </row>
    <row r="17" spans="1:8" ht="13.5" thickBot="1" x14ac:dyDescent="0.25">
      <c r="A17" s="16" t="s">
        <v>19</v>
      </c>
      <c r="B17" s="3"/>
      <c r="C17" s="829" t="s">
        <v>890</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530"/>
      <c r="B22" s="751">
        <v>610</v>
      </c>
      <c r="C22" s="530"/>
      <c r="D22" s="394" t="s">
        <v>54</v>
      </c>
      <c r="E22" s="55">
        <v>0</v>
      </c>
      <c r="F22" s="55">
        <v>0</v>
      </c>
    </row>
    <row r="23" spans="1:8" x14ac:dyDescent="0.2">
      <c r="A23" s="530"/>
      <c r="B23" s="751">
        <v>620</v>
      </c>
      <c r="C23" s="530"/>
      <c r="D23" s="750" t="s">
        <v>57</v>
      </c>
      <c r="E23" s="55">
        <v>0</v>
      </c>
      <c r="F23" s="55">
        <v>0</v>
      </c>
    </row>
    <row r="24" spans="1:8" ht="13.5" thickBot="1" x14ac:dyDescent="0.25">
      <c r="A24" s="22"/>
      <c r="B24" s="752">
        <v>630</v>
      </c>
      <c r="C24" s="32"/>
      <c r="D24" s="22" t="s">
        <v>300</v>
      </c>
      <c r="E24" s="55">
        <v>0</v>
      </c>
      <c r="F24" s="55">
        <v>0</v>
      </c>
    </row>
    <row r="25" spans="1:8" ht="16.5" customHeight="1" thickBot="1" x14ac:dyDescent="0.25">
      <c r="A25" s="23" t="s">
        <v>11</v>
      </c>
      <c r="B25" s="24"/>
      <c r="C25" s="24"/>
      <c r="D25" s="24"/>
      <c r="E25" s="61">
        <f>SUM(E24:E24)</f>
        <v>0</v>
      </c>
      <c r="F25" s="61">
        <f>SUM(F22:F24)</f>
        <v>0</v>
      </c>
    </row>
    <row r="26" spans="1:8" ht="16.5" customHeight="1" x14ac:dyDescent="0.2">
      <c r="A26" s="560"/>
      <c r="B26" s="503"/>
      <c r="C26" s="503"/>
      <c r="D26" s="503"/>
      <c r="E26" s="55"/>
      <c r="F26" s="55"/>
    </row>
    <row r="27" spans="1:8" ht="13.5" thickBot="1" x14ac:dyDescent="0.25">
      <c r="A27" s="250"/>
      <c r="B27" s="279"/>
      <c r="C27" s="237"/>
      <c r="D27" s="492"/>
      <c r="E27" s="493"/>
      <c r="F27" s="493"/>
    </row>
    <row r="28" spans="1:8" ht="13.5" thickBot="1" x14ac:dyDescent="0.25">
      <c r="A28" s="23" t="s">
        <v>12</v>
      </c>
      <c r="B28" s="251"/>
      <c r="C28" s="24"/>
      <c r="D28" s="24"/>
      <c r="E28" s="60">
        <f>SUM(E26:E27)</f>
        <v>0</v>
      </c>
      <c r="F28" s="60">
        <f>SUM(F26:F27)</f>
        <v>0</v>
      </c>
    </row>
    <row r="29" spans="1:8" ht="13.5" thickBot="1" x14ac:dyDescent="0.25">
      <c r="A29" s="26" t="s">
        <v>13</v>
      </c>
      <c r="B29" s="24"/>
      <c r="C29" s="24"/>
      <c r="D29" s="24"/>
      <c r="E29" s="58">
        <f>E28+E25</f>
        <v>0</v>
      </c>
      <c r="F29" s="58">
        <f>F28+F25</f>
        <v>0</v>
      </c>
    </row>
    <row r="30" spans="1:8" ht="7.5" customHeight="1" x14ac:dyDescent="0.2"/>
    <row r="31" spans="1:8" hidden="1" x14ac:dyDescent="0.2"/>
    <row r="32" spans="1:8" ht="15.75" x14ac:dyDescent="0.25">
      <c r="A32" s="13" t="s">
        <v>14</v>
      </c>
      <c r="B32" s="14"/>
      <c r="C32" s="14"/>
      <c r="D32" s="14"/>
      <c r="E32" s="14"/>
      <c r="F32" s="14"/>
      <c r="G32" s="47"/>
      <c r="H32" s="47"/>
    </row>
    <row r="33" spans="1:8" ht="6" customHeight="1" x14ac:dyDescent="0.2">
      <c r="A33" s="1"/>
    </row>
    <row r="34" spans="1:8" ht="22.5" x14ac:dyDescent="0.2">
      <c r="A34" s="843" t="s">
        <v>22</v>
      </c>
      <c r="B34" s="843"/>
      <c r="C34" s="843"/>
      <c r="D34" s="174" t="s">
        <v>15</v>
      </c>
      <c r="E34" s="175" t="s">
        <v>900</v>
      </c>
      <c r="F34" s="175" t="s">
        <v>1008</v>
      </c>
    </row>
    <row r="35" spans="1:8" ht="45" x14ac:dyDescent="0.2">
      <c r="A35" s="857" t="s">
        <v>301</v>
      </c>
      <c r="B35" s="1030"/>
      <c r="C35" s="858"/>
      <c r="D35" s="206" t="s">
        <v>302</v>
      </c>
      <c r="E35" s="335">
        <v>0.5</v>
      </c>
      <c r="F35" s="335">
        <v>0</v>
      </c>
    </row>
    <row r="36" spans="1:8" ht="12" customHeight="1" x14ac:dyDescent="0.2">
      <c r="A36" s="6" t="s">
        <v>16</v>
      </c>
      <c r="E36" s="20"/>
      <c r="F36" s="20"/>
    </row>
    <row r="37" spans="1:8" ht="90.75" customHeight="1" x14ac:dyDescent="0.2">
      <c r="A37" s="715" t="s">
        <v>17</v>
      </c>
      <c r="B37" s="868" t="s">
        <v>1199</v>
      </c>
      <c r="C37" s="868"/>
      <c r="D37" s="868"/>
      <c r="E37" s="868"/>
      <c r="F37" s="868"/>
      <c r="G37" s="19"/>
      <c r="H37" s="19"/>
    </row>
    <row r="39" spans="1:8" ht="29.25" customHeight="1" x14ac:dyDescent="0.2">
      <c r="A39" s="99" t="s">
        <v>29</v>
      </c>
      <c r="B39" s="817"/>
      <c r="C39" s="818"/>
      <c r="D39" s="818"/>
      <c r="E39" s="818"/>
      <c r="F39" s="819"/>
    </row>
  </sheetData>
  <mergeCells count="12">
    <mergeCell ref="B39:F39"/>
    <mergeCell ref="C16:F16"/>
    <mergeCell ref="C17:F17"/>
    <mergeCell ref="A34:C34"/>
    <mergeCell ref="A35:C35"/>
    <mergeCell ref="B37:F37"/>
    <mergeCell ref="C14:D14"/>
    <mergeCell ref="C8:F8"/>
    <mergeCell ref="C9:F9"/>
    <mergeCell ref="C11:D11"/>
    <mergeCell ref="C12:D12"/>
    <mergeCell ref="C13:D13"/>
  </mergeCells>
  <pageMargins left="0.7" right="0.7" top="0.75" bottom="0.75" header="0.3" footer="0.3"/>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F52"/>
  <sheetViews>
    <sheetView topLeftCell="A10" workbookViewId="0">
      <selection activeCell="B52" sqref="B52:F52"/>
    </sheetView>
  </sheetViews>
  <sheetFormatPr defaultRowHeight="12.75" x14ac:dyDescent="0.2"/>
  <cols>
    <col min="1" max="1" width="32.140625" style="66" customWidth="1"/>
    <col min="2" max="2" width="8.140625" style="66" customWidth="1"/>
    <col min="3" max="3" width="11.85546875" style="66" customWidth="1"/>
    <col min="4" max="4" width="22.140625" style="66" customWidth="1"/>
    <col min="5" max="5" width="15.85546875" style="66" customWidth="1"/>
    <col min="6" max="6" width="24.140625" style="66" customWidth="1"/>
    <col min="7" max="16384" width="9.140625" style="66"/>
  </cols>
  <sheetData>
    <row r="1" spans="1:6" ht="15.75" x14ac:dyDescent="0.25">
      <c r="A1" s="64" t="s">
        <v>4</v>
      </c>
      <c r="B1" s="64"/>
      <c r="C1" s="65"/>
      <c r="D1" s="65"/>
      <c r="E1" s="65"/>
      <c r="F1" s="65"/>
    </row>
    <row r="2" spans="1:6" ht="4.5" customHeight="1" thickBot="1" x14ac:dyDescent="0.3">
      <c r="A2" s="67"/>
      <c r="B2" s="68"/>
    </row>
    <row r="3" spans="1:6" ht="13.5" thickBot="1" x14ac:dyDescent="0.25">
      <c r="A3" s="69"/>
      <c r="B3" s="69"/>
      <c r="C3" s="70" t="s">
        <v>24</v>
      </c>
      <c r="D3" s="927" t="s">
        <v>3</v>
      </c>
      <c r="E3" s="927"/>
      <c r="F3" s="927"/>
    </row>
    <row r="4" spans="1:6" ht="13.5" thickBot="1" x14ac:dyDescent="0.25">
      <c r="A4" s="71" t="s">
        <v>0</v>
      </c>
      <c r="B4" s="69"/>
      <c r="C4" s="72">
        <v>1</v>
      </c>
      <c r="D4" s="930" t="s">
        <v>50</v>
      </c>
      <c r="E4" s="930"/>
      <c r="F4" s="930"/>
    </row>
    <row r="5" spans="1:6" ht="13.5" thickBot="1" x14ac:dyDescent="0.25">
      <c r="A5" s="15" t="s">
        <v>642</v>
      </c>
      <c r="B5" s="69"/>
      <c r="C5" s="74" t="s">
        <v>157</v>
      </c>
      <c r="D5" s="931" t="s">
        <v>513</v>
      </c>
      <c r="E5" s="931"/>
      <c r="F5" s="931"/>
    </row>
    <row r="6" spans="1:6" ht="13.5" thickBot="1" x14ac:dyDescent="0.25">
      <c r="A6" s="78"/>
      <c r="B6" s="69"/>
      <c r="C6" s="69"/>
      <c r="D6" s="69"/>
      <c r="E6" s="69"/>
      <c r="F6" s="69"/>
    </row>
    <row r="7" spans="1:6" ht="13.5" thickBot="1" x14ac:dyDescent="0.25">
      <c r="A7" s="71" t="s">
        <v>21</v>
      </c>
      <c r="B7" s="69"/>
      <c r="C7" s="245" t="s">
        <v>185</v>
      </c>
      <c r="D7" s="246"/>
      <c r="E7" s="246"/>
      <c r="F7" s="247"/>
    </row>
    <row r="8" spans="1:6" ht="13.5" thickBot="1" x14ac:dyDescent="0.25">
      <c r="A8" s="73" t="s">
        <v>42</v>
      </c>
      <c r="B8" s="69"/>
      <c r="C8" s="932" t="s">
        <v>48</v>
      </c>
      <c r="D8" s="933"/>
      <c r="E8" s="933"/>
      <c r="F8" s="934"/>
    </row>
    <row r="9" spans="1:6" ht="13.5" thickBot="1" x14ac:dyDescent="0.25">
      <c r="A9" s="73" t="s">
        <v>26</v>
      </c>
      <c r="B9" s="69"/>
      <c r="C9" s="829" t="s">
        <v>186</v>
      </c>
      <c r="D9" s="830"/>
      <c r="E9" s="830"/>
      <c r="F9" s="834"/>
    </row>
    <row r="10" spans="1:6" ht="6.75" customHeight="1" thickBot="1" x14ac:dyDescent="0.25">
      <c r="A10" s="78"/>
      <c r="B10" s="69"/>
      <c r="C10" s="69"/>
      <c r="D10" s="69"/>
      <c r="E10" s="69"/>
      <c r="F10" s="69"/>
    </row>
    <row r="11" spans="1:6" ht="13.5" thickBot="1" x14ac:dyDescent="0.25">
      <c r="A11" s="78"/>
      <c r="B11" s="69"/>
      <c r="C11" s="927" t="s">
        <v>28</v>
      </c>
      <c r="D11" s="927"/>
      <c r="E11" s="69"/>
      <c r="F11" s="69"/>
    </row>
    <row r="12" spans="1:6" ht="13.5" thickBot="1" x14ac:dyDescent="0.25">
      <c r="A12" s="81" t="s">
        <v>2</v>
      </c>
      <c r="B12" s="69"/>
      <c r="C12" s="935">
        <v>0.1</v>
      </c>
      <c r="D12" s="935"/>
      <c r="E12" s="69"/>
      <c r="F12" s="69"/>
    </row>
    <row r="13" spans="1:6" ht="13.5" thickBot="1" x14ac:dyDescent="0.25">
      <c r="A13" s="71" t="s">
        <v>20</v>
      </c>
      <c r="B13" s="69"/>
      <c r="C13" s="935">
        <v>0.1</v>
      </c>
      <c r="D13" s="935"/>
      <c r="E13" s="69"/>
      <c r="F13" s="69"/>
    </row>
    <row r="14" spans="1:6" ht="13.5" thickBot="1" x14ac:dyDescent="0.25">
      <c r="A14" s="73" t="s">
        <v>1</v>
      </c>
      <c r="B14" s="69"/>
      <c r="C14" s="935">
        <v>0.77</v>
      </c>
      <c r="D14" s="935"/>
      <c r="E14" s="69"/>
      <c r="F14" s="69"/>
    </row>
    <row r="15" spans="1:6" ht="13.5" thickBot="1" x14ac:dyDescent="0.25">
      <c r="A15" s="82"/>
      <c r="B15" s="69"/>
      <c r="C15" s="83"/>
      <c r="D15" s="83"/>
      <c r="E15" s="84"/>
      <c r="F15" s="84"/>
    </row>
    <row r="16" spans="1:6" ht="13.5" thickBot="1" x14ac:dyDescent="0.25">
      <c r="A16" s="71" t="s">
        <v>18</v>
      </c>
      <c r="B16" s="84"/>
      <c r="C16" s="829" t="s">
        <v>1061</v>
      </c>
      <c r="D16" s="830"/>
      <c r="E16" s="830"/>
      <c r="F16" s="834"/>
    </row>
    <row r="17" spans="1:6" ht="13.5" thickBot="1" x14ac:dyDescent="0.25">
      <c r="A17" s="73" t="s">
        <v>19</v>
      </c>
      <c r="B17" s="69"/>
      <c r="C17" s="936" t="s">
        <v>1007</v>
      </c>
      <c r="D17" s="937"/>
      <c r="E17" s="937"/>
      <c r="F17" s="938"/>
    </row>
    <row r="18" spans="1:6" x14ac:dyDescent="0.2">
      <c r="B18" s="69"/>
    </row>
    <row r="19" spans="1:6" ht="15.75" x14ac:dyDescent="0.25">
      <c r="A19" s="64" t="s">
        <v>5</v>
      </c>
      <c r="B19" s="64"/>
      <c r="C19" s="65"/>
      <c r="D19" s="65"/>
      <c r="E19" s="65"/>
      <c r="F19" s="65"/>
    </row>
    <row r="20" spans="1:6" ht="15.75" x14ac:dyDescent="0.25">
      <c r="A20" s="67"/>
      <c r="C20" s="85"/>
      <c r="D20" s="85"/>
      <c r="E20" s="85"/>
      <c r="F20" s="85"/>
    </row>
    <row r="21" spans="1:6" x14ac:dyDescent="0.2">
      <c r="A21" s="86" t="s">
        <v>23</v>
      </c>
      <c r="B21" s="87" t="s">
        <v>6</v>
      </c>
      <c r="C21" s="87" t="s">
        <v>7</v>
      </c>
      <c r="D21" s="87" t="s">
        <v>8</v>
      </c>
      <c r="E21" s="87" t="s">
        <v>9</v>
      </c>
      <c r="F21" s="87" t="s">
        <v>10</v>
      </c>
    </row>
    <row r="22" spans="1:6" ht="13.5" thickBot="1" x14ac:dyDescent="0.25">
      <c r="A22" s="88"/>
      <c r="B22" s="88">
        <v>630</v>
      </c>
      <c r="C22" s="88"/>
      <c r="D22" s="88" t="s">
        <v>55</v>
      </c>
      <c r="E22" s="130">
        <v>100</v>
      </c>
      <c r="F22" s="130">
        <v>77</v>
      </c>
    </row>
    <row r="23" spans="1:6" ht="13.5" thickBot="1" x14ac:dyDescent="0.25">
      <c r="A23" s="89" t="s">
        <v>11</v>
      </c>
      <c r="B23" s="90"/>
      <c r="C23" s="90"/>
      <c r="D23" s="90"/>
      <c r="E23" s="131">
        <f>E22</f>
        <v>100</v>
      </c>
      <c r="F23" s="131">
        <f>F22</f>
        <v>77</v>
      </c>
    </row>
    <row r="24" spans="1:6" ht="13.5" thickBot="1" x14ac:dyDescent="0.25">
      <c r="A24" s="89" t="s">
        <v>12</v>
      </c>
      <c r="B24" s="90">
        <v>0</v>
      </c>
      <c r="C24" s="90"/>
      <c r="D24" s="90"/>
      <c r="E24" s="132">
        <v>0</v>
      </c>
      <c r="F24" s="133">
        <v>0</v>
      </c>
    </row>
    <row r="25" spans="1:6" ht="13.5" thickBot="1" x14ac:dyDescent="0.25">
      <c r="A25" s="92" t="s">
        <v>13</v>
      </c>
      <c r="B25" s="90" t="s">
        <v>67</v>
      </c>
      <c r="C25" s="90" t="s">
        <v>67</v>
      </c>
      <c r="D25" s="90" t="s">
        <v>67</v>
      </c>
      <c r="E25" s="134">
        <f>SUM(E23:E24)</f>
        <v>100</v>
      </c>
      <c r="F25" s="134">
        <f>SUM(F23:F24)</f>
        <v>77</v>
      </c>
    </row>
    <row r="27" spans="1:6" ht="2.25" customHeight="1" x14ac:dyDescent="0.2"/>
    <row r="28" spans="1:6" ht="15.75" x14ac:dyDescent="0.25">
      <c r="A28" s="64" t="s">
        <v>14</v>
      </c>
      <c r="B28" s="65"/>
      <c r="C28" s="65"/>
      <c r="D28" s="65"/>
      <c r="E28" s="65"/>
      <c r="F28" s="65"/>
    </row>
    <row r="29" spans="1:6" ht="22.5" x14ac:dyDescent="0.2">
      <c r="A29" s="219" t="s">
        <v>22</v>
      </c>
      <c r="B29" s="928" t="s">
        <v>15</v>
      </c>
      <c r="C29" s="942"/>
      <c r="D29" s="929"/>
      <c r="E29" s="175" t="s">
        <v>900</v>
      </c>
      <c r="F29" s="29" t="s">
        <v>1008</v>
      </c>
    </row>
    <row r="30" spans="1:6" ht="12.75" customHeight="1" x14ac:dyDescent="0.2">
      <c r="A30" s="939" t="s">
        <v>514</v>
      </c>
      <c r="B30" s="861" t="s">
        <v>515</v>
      </c>
      <c r="C30" s="861"/>
      <c r="D30" s="861"/>
      <c r="E30" s="753">
        <v>3675</v>
      </c>
      <c r="F30" s="765" t="s">
        <v>1062</v>
      </c>
    </row>
    <row r="31" spans="1:6" ht="12.75" customHeight="1" x14ac:dyDescent="0.2">
      <c r="A31" s="940"/>
      <c r="B31" s="861" t="s">
        <v>516</v>
      </c>
      <c r="C31" s="861"/>
      <c r="D31" s="861"/>
      <c r="E31" s="753">
        <v>125</v>
      </c>
      <c r="F31" s="765" t="s">
        <v>1063</v>
      </c>
    </row>
    <row r="32" spans="1:6" x14ac:dyDescent="0.2">
      <c r="A32" s="940"/>
      <c r="B32" s="837" t="s">
        <v>200</v>
      </c>
      <c r="C32" s="838"/>
      <c r="D32" s="839"/>
      <c r="E32" s="753">
        <v>3585</v>
      </c>
      <c r="F32" s="765" t="s">
        <v>1064</v>
      </c>
    </row>
    <row r="33" spans="1:6" ht="22.5" customHeight="1" x14ac:dyDescent="0.2">
      <c r="A33" s="940"/>
      <c r="B33" s="837" t="s">
        <v>201</v>
      </c>
      <c r="C33" s="838"/>
      <c r="D33" s="839"/>
      <c r="E33" s="753">
        <v>1825</v>
      </c>
      <c r="F33" s="765" t="s">
        <v>1065</v>
      </c>
    </row>
    <row r="34" spans="1:6" x14ac:dyDescent="0.2">
      <c r="A34" s="940"/>
      <c r="B34" s="837" t="s">
        <v>196</v>
      </c>
      <c r="C34" s="838"/>
      <c r="D34" s="839"/>
      <c r="E34" s="753">
        <v>175</v>
      </c>
      <c r="F34" s="765" t="s">
        <v>1066</v>
      </c>
    </row>
    <row r="35" spans="1:6" x14ac:dyDescent="0.2">
      <c r="A35" s="940"/>
      <c r="B35" s="837" t="s">
        <v>517</v>
      </c>
      <c r="C35" s="838"/>
      <c r="D35" s="839"/>
      <c r="E35" s="754">
        <v>1035</v>
      </c>
      <c r="F35" s="766" t="s">
        <v>1067</v>
      </c>
    </row>
    <row r="36" spans="1:6" x14ac:dyDescent="0.2">
      <c r="A36" s="940"/>
      <c r="B36" s="837" t="s">
        <v>518</v>
      </c>
      <c r="C36" s="838"/>
      <c r="D36" s="839"/>
      <c r="E36" s="754">
        <v>85</v>
      </c>
      <c r="F36" s="766" t="s">
        <v>1068</v>
      </c>
    </row>
    <row r="37" spans="1:6" x14ac:dyDescent="0.2">
      <c r="A37" s="940"/>
      <c r="B37" s="837" t="s">
        <v>519</v>
      </c>
      <c r="C37" s="838"/>
      <c r="D37" s="839"/>
      <c r="E37" s="754">
        <v>1500</v>
      </c>
      <c r="F37" s="766" t="s">
        <v>1069</v>
      </c>
    </row>
    <row r="38" spans="1:6" x14ac:dyDescent="0.2">
      <c r="A38" s="940"/>
      <c r="B38" s="837" t="s">
        <v>520</v>
      </c>
      <c r="C38" s="838"/>
      <c r="D38" s="839"/>
      <c r="E38" s="754">
        <v>3400</v>
      </c>
      <c r="F38" s="766" t="s">
        <v>1070</v>
      </c>
    </row>
    <row r="39" spans="1:6" x14ac:dyDescent="0.2">
      <c r="A39" s="941"/>
      <c r="B39" s="837" t="s">
        <v>187</v>
      </c>
      <c r="C39" s="838"/>
      <c r="D39" s="839"/>
      <c r="E39" s="754">
        <v>210</v>
      </c>
      <c r="F39" s="766" t="s">
        <v>1071</v>
      </c>
    </row>
    <row r="40" spans="1:6" x14ac:dyDescent="0.2">
      <c r="A40" s="939" t="s">
        <v>197</v>
      </c>
      <c r="B40" s="837" t="s">
        <v>521</v>
      </c>
      <c r="C40" s="838"/>
      <c r="D40" s="839"/>
      <c r="E40" s="756">
        <v>0.16</v>
      </c>
      <c r="F40" s="767">
        <v>0.122</v>
      </c>
    </row>
    <row r="41" spans="1:6" x14ac:dyDescent="0.2">
      <c r="A41" s="940"/>
      <c r="B41" s="837" t="s">
        <v>522</v>
      </c>
      <c r="C41" s="838"/>
      <c r="D41" s="839"/>
      <c r="E41" s="756">
        <v>0.91</v>
      </c>
      <c r="F41" s="767">
        <v>0.93479999999999996</v>
      </c>
    </row>
    <row r="42" spans="1:6" x14ac:dyDescent="0.2">
      <c r="A42" s="940"/>
      <c r="B42" s="837" t="s">
        <v>523</v>
      </c>
      <c r="C42" s="838"/>
      <c r="D42" s="839"/>
      <c r="E42" s="756">
        <v>0.88</v>
      </c>
      <c r="F42" s="767">
        <v>0.81440000000000001</v>
      </c>
    </row>
    <row r="43" spans="1:6" x14ac:dyDescent="0.2">
      <c r="A43" s="941"/>
      <c r="B43" s="837" t="s">
        <v>524</v>
      </c>
      <c r="C43" s="838"/>
      <c r="D43" s="839"/>
      <c r="E43" s="756">
        <v>0.91</v>
      </c>
      <c r="F43" s="767">
        <v>0.85099999999999998</v>
      </c>
    </row>
    <row r="44" spans="1:6" x14ac:dyDescent="0.2">
      <c r="A44" s="826" t="s">
        <v>526</v>
      </c>
      <c r="B44" s="861" t="s">
        <v>525</v>
      </c>
      <c r="C44" s="861"/>
      <c r="D44" s="861"/>
      <c r="E44" s="755" t="s">
        <v>883</v>
      </c>
      <c r="F44" s="766" t="s">
        <v>1072</v>
      </c>
    </row>
    <row r="45" spans="1:6" x14ac:dyDescent="0.2">
      <c r="A45" s="826"/>
      <c r="B45" s="861" t="s">
        <v>198</v>
      </c>
      <c r="C45" s="861"/>
      <c r="D45" s="861"/>
      <c r="E45" s="755" t="s">
        <v>884</v>
      </c>
      <c r="F45" s="766" t="s">
        <v>1073</v>
      </c>
    </row>
    <row r="46" spans="1:6" x14ac:dyDescent="0.2">
      <c r="A46" s="826"/>
      <c r="B46" s="861" t="s">
        <v>199</v>
      </c>
      <c r="C46" s="861"/>
      <c r="D46" s="861"/>
      <c r="E46" s="755" t="s">
        <v>885</v>
      </c>
      <c r="F46" s="766" t="s">
        <v>1074</v>
      </c>
    </row>
    <row r="47" spans="1:6" x14ac:dyDescent="0.2">
      <c r="A47" s="63" t="s">
        <v>528</v>
      </c>
      <c r="B47" s="861" t="s">
        <v>527</v>
      </c>
      <c r="C47" s="861"/>
      <c r="D47" s="861"/>
      <c r="E47" s="756">
        <v>0.86</v>
      </c>
      <c r="F47" s="767">
        <v>0.68979999999999997</v>
      </c>
    </row>
    <row r="48" spans="1:6" x14ac:dyDescent="0.2">
      <c r="A48" s="98"/>
      <c r="D48" s="216"/>
      <c r="E48" s="218"/>
      <c r="F48" s="217"/>
    </row>
    <row r="49" spans="1:6" x14ac:dyDescent="0.2">
      <c r="A49" s="98" t="s">
        <v>16</v>
      </c>
      <c r="D49" s="216"/>
      <c r="E49" s="218"/>
      <c r="F49" s="217"/>
    </row>
    <row r="50" spans="1:6" ht="143.25" customHeight="1" x14ac:dyDescent="0.2">
      <c r="A50" s="99" t="s">
        <v>17</v>
      </c>
      <c r="B50" s="946" t="s">
        <v>1075</v>
      </c>
      <c r="C50" s="818"/>
      <c r="D50" s="818"/>
      <c r="E50" s="818"/>
      <c r="F50" s="819"/>
    </row>
    <row r="52" spans="1:6" ht="24" x14ac:dyDescent="0.2">
      <c r="A52" s="99" t="s">
        <v>29</v>
      </c>
      <c r="B52" s="943" t="s">
        <v>1076</v>
      </c>
      <c r="C52" s="944"/>
      <c r="D52" s="944"/>
      <c r="E52" s="944"/>
      <c r="F52" s="945"/>
    </row>
  </sheetData>
  <sheetProtection selectLockedCells="1" selectUnlockedCells="1"/>
  <mergeCells count="35">
    <mergeCell ref="B52:F52"/>
    <mergeCell ref="A40:A43"/>
    <mergeCell ref="B44:D44"/>
    <mergeCell ref="B45:D45"/>
    <mergeCell ref="B46:D46"/>
    <mergeCell ref="A44:A46"/>
    <mergeCell ref="B47:D47"/>
    <mergeCell ref="B43:D43"/>
    <mergeCell ref="B50:F50"/>
    <mergeCell ref="C11:D11"/>
    <mergeCell ref="B30:D30"/>
    <mergeCell ref="B31:D31"/>
    <mergeCell ref="B32:D32"/>
    <mergeCell ref="B33:D33"/>
    <mergeCell ref="B29:D29"/>
    <mergeCell ref="C12:D12"/>
    <mergeCell ref="C13:D13"/>
    <mergeCell ref="C14:D14"/>
    <mergeCell ref="C16:F16"/>
    <mergeCell ref="C17:F17"/>
    <mergeCell ref="D3:F3"/>
    <mergeCell ref="D4:F4"/>
    <mergeCell ref="D5:F5"/>
    <mergeCell ref="C8:F8"/>
    <mergeCell ref="C9:F9"/>
    <mergeCell ref="A30:A39"/>
    <mergeCell ref="B38:D38"/>
    <mergeCell ref="B40:D40"/>
    <mergeCell ref="B41:D41"/>
    <mergeCell ref="B42:D42"/>
    <mergeCell ref="B35:D35"/>
    <mergeCell ref="B34:D34"/>
    <mergeCell ref="B36:D36"/>
    <mergeCell ref="B37:D37"/>
    <mergeCell ref="B39:D39"/>
  </mergeCells>
  <pageMargins left="0.7" right="0.7" top="0.75" bottom="0.75" header="0.3" footer="0.3"/>
  <pageSetup paperSize="9" scale="78" firstPageNumber="0" fitToHeight="0" orientation="portrait" verticalDpi="30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FFFF00"/>
    <pageSetUpPr fitToPage="1"/>
  </sheetPr>
  <dimension ref="A1:H39"/>
  <sheetViews>
    <sheetView showGridLines="0" workbookViewId="0">
      <selection activeCell="C18" sqref="C18"/>
    </sheetView>
  </sheetViews>
  <sheetFormatPr defaultRowHeight="12.75" x14ac:dyDescent="0.2"/>
  <cols>
    <col min="1" max="1" width="23.28515625" customWidth="1"/>
    <col min="2" max="2" width="5.5703125" customWidth="1"/>
    <col min="3" max="3" width="9.5703125" customWidth="1"/>
    <col min="4" max="4" width="20" customWidth="1"/>
    <col min="5" max="5" width="15.85546875" customWidth="1"/>
    <col min="6" max="6" width="25.14062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11</v>
      </c>
      <c r="D4" s="50" t="s">
        <v>299</v>
      </c>
      <c r="E4" s="51"/>
      <c r="F4" s="52"/>
    </row>
    <row r="5" spans="1:8" ht="13.5" thickBot="1" x14ac:dyDescent="0.25">
      <c r="A5" s="16" t="s">
        <v>27</v>
      </c>
      <c r="B5" s="3"/>
      <c r="C5" s="42" t="s">
        <v>303</v>
      </c>
      <c r="D5" s="36" t="s">
        <v>304</v>
      </c>
      <c r="E5" s="37"/>
      <c r="F5" s="38"/>
    </row>
    <row r="6" spans="1:8" ht="13.5" thickBot="1" x14ac:dyDescent="0.25">
      <c r="A6" s="4"/>
      <c r="B6" s="3"/>
      <c r="C6" s="3"/>
      <c r="D6" s="3"/>
      <c r="E6" s="3"/>
      <c r="F6" s="3"/>
    </row>
    <row r="7" spans="1:8" ht="13.5" thickBot="1" x14ac:dyDescent="0.25">
      <c r="A7" s="15" t="s">
        <v>21</v>
      </c>
      <c r="B7" s="3"/>
      <c r="C7" s="9" t="s">
        <v>205</v>
      </c>
      <c r="D7" s="8"/>
      <c r="E7" s="8"/>
      <c r="F7" s="53"/>
    </row>
    <row r="8" spans="1:8" ht="13.5" thickBot="1" x14ac:dyDescent="0.25">
      <c r="A8" s="16" t="s">
        <v>42</v>
      </c>
      <c r="B8" s="3"/>
      <c r="C8" s="829" t="s">
        <v>48</v>
      </c>
      <c r="D8" s="830"/>
      <c r="E8" s="830"/>
      <c r="F8" s="834"/>
    </row>
    <row r="9" spans="1:8" ht="13.5" thickBot="1" x14ac:dyDescent="0.25">
      <c r="A9" s="16" t="s">
        <v>26</v>
      </c>
      <c r="B9" s="3"/>
      <c r="C9" s="829" t="s">
        <v>206</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1</v>
      </c>
      <c r="D12" s="828"/>
      <c r="E12" s="3"/>
      <c r="F12" s="3"/>
    </row>
    <row r="13" spans="1:8" ht="13.5" thickBot="1" x14ac:dyDescent="0.25">
      <c r="A13" s="15" t="s">
        <v>20</v>
      </c>
      <c r="B13" s="3"/>
      <c r="C13" s="827">
        <v>2.431</v>
      </c>
      <c r="D13" s="828"/>
      <c r="E13" s="3"/>
      <c r="F13" s="3"/>
    </row>
    <row r="14" spans="1:8" ht="13.5" thickBot="1" x14ac:dyDescent="0.25">
      <c r="A14" s="16" t="s">
        <v>1</v>
      </c>
      <c r="B14" s="3"/>
      <c r="C14" s="827">
        <v>2.4300000000000002</v>
      </c>
      <c r="D14" s="828"/>
      <c r="E14" s="3"/>
      <c r="F14" s="3"/>
    </row>
    <row r="15" spans="1:8" ht="3" customHeight="1" thickBot="1" x14ac:dyDescent="0.25">
      <c r="A15" s="10"/>
      <c r="B15" s="3"/>
      <c r="C15" s="12"/>
      <c r="D15" s="12"/>
      <c r="E15" s="11"/>
      <c r="F15" s="11"/>
    </row>
    <row r="16" spans="1:8" ht="13.5" thickBot="1" x14ac:dyDescent="0.25">
      <c r="A16" s="15" t="s">
        <v>18</v>
      </c>
      <c r="B16" s="11"/>
      <c r="C16" s="829" t="s">
        <v>1201</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336" t="s">
        <v>23</v>
      </c>
      <c r="B21" s="27" t="s">
        <v>6</v>
      </c>
      <c r="C21" s="27" t="s">
        <v>7</v>
      </c>
      <c r="D21" s="27" t="s">
        <v>8</v>
      </c>
      <c r="E21" s="27" t="s">
        <v>9</v>
      </c>
      <c r="F21" s="27" t="s">
        <v>10</v>
      </c>
    </row>
    <row r="22" spans="1:8" s="7" customFormat="1" x14ac:dyDescent="0.2">
      <c r="A22" s="136"/>
      <c r="B22" s="62"/>
      <c r="C22" s="62">
        <v>630</v>
      </c>
      <c r="D22" s="337" t="s">
        <v>55</v>
      </c>
      <c r="E22" s="55">
        <v>2431</v>
      </c>
      <c r="F22" s="55">
        <v>2430.67</v>
      </c>
    </row>
    <row r="23" spans="1:8" ht="13.5" thickBot="1" x14ac:dyDescent="0.25">
      <c r="A23" s="22"/>
      <c r="B23" s="62"/>
      <c r="C23" s="32"/>
      <c r="D23" s="337"/>
      <c r="E23" s="55"/>
      <c r="F23" s="55"/>
    </row>
    <row r="24" spans="1:8" ht="16.5" customHeight="1" thickBot="1" x14ac:dyDescent="0.25">
      <c r="A24" s="23" t="s">
        <v>11</v>
      </c>
      <c r="B24" s="24"/>
      <c r="C24" s="24"/>
      <c r="D24" s="24"/>
      <c r="E24" s="61">
        <f>SUM(E22:E23)</f>
        <v>2431</v>
      </c>
      <c r="F24" s="61">
        <f>SUM(F22:F23)</f>
        <v>2430.67</v>
      </c>
    </row>
    <row r="25" spans="1:8" ht="13.5" thickBot="1" x14ac:dyDescent="0.25">
      <c r="A25" s="250"/>
      <c r="B25" s="279"/>
      <c r="C25" s="237"/>
      <c r="D25" s="237"/>
      <c r="E25" s="236"/>
      <c r="F25" s="236"/>
    </row>
    <row r="26" spans="1:8" ht="13.5" thickBot="1" x14ac:dyDescent="0.25">
      <c r="A26" s="23" t="s">
        <v>12</v>
      </c>
      <c r="B26" s="251"/>
      <c r="C26" s="24"/>
      <c r="D26" s="24"/>
      <c r="E26" s="60">
        <f>SUM(E25:E25)</f>
        <v>0</v>
      </c>
      <c r="F26" s="60">
        <f>SUM(F25:F25)</f>
        <v>0</v>
      </c>
    </row>
    <row r="27" spans="1:8" ht="13.5" thickBot="1" x14ac:dyDescent="0.25">
      <c r="A27" s="26" t="s">
        <v>13</v>
      </c>
      <c r="B27" s="24"/>
      <c r="C27" s="24"/>
      <c r="D27" s="24"/>
      <c r="E27" s="58">
        <f>E26+E24</f>
        <v>2431</v>
      </c>
      <c r="F27" s="58">
        <f>F26+F24</f>
        <v>2430.67</v>
      </c>
    </row>
    <row r="28" spans="1:8" ht="7.5" customHeight="1" x14ac:dyDescent="0.2"/>
    <row r="29" spans="1:8" hidden="1" x14ac:dyDescent="0.2"/>
    <row r="30" spans="1:8" ht="15.75" x14ac:dyDescent="0.25">
      <c r="A30" s="13" t="s">
        <v>14</v>
      </c>
      <c r="B30" s="14"/>
      <c r="C30" s="14"/>
      <c r="D30" s="14"/>
      <c r="E30" s="14"/>
      <c r="F30" s="14"/>
      <c r="G30" s="47"/>
      <c r="H30" s="47"/>
    </row>
    <row r="31" spans="1:8" ht="6" customHeight="1" x14ac:dyDescent="0.2">
      <c r="A31" s="1"/>
    </row>
    <row r="32" spans="1:8" ht="22.5" x14ac:dyDescent="0.2">
      <c r="A32" s="174" t="s">
        <v>22</v>
      </c>
      <c r="B32" s="843" t="s">
        <v>15</v>
      </c>
      <c r="C32" s="843"/>
      <c r="D32" s="843"/>
      <c r="E32" s="175" t="s">
        <v>900</v>
      </c>
      <c r="F32" s="175" t="s">
        <v>1008</v>
      </c>
    </row>
    <row r="33" spans="1:8" ht="33.75" customHeight="1" x14ac:dyDescent="0.2">
      <c r="A33" s="826" t="s">
        <v>305</v>
      </c>
      <c r="B33" s="861" t="s">
        <v>604</v>
      </c>
      <c r="C33" s="861"/>
      <c r="D33" s="861"/>
      <c r="E33" s="594">
        <v>0.5</v>
      </c>
      <c r="F33" s="594">
        <v>0.78</v>
      </c>
    </row>
    <row r="34" spans="1:8" ht="33.75" customHeight="1" x14ac:dyDescent="0.2">
      <c r="A34" s="826"/>
      <c r="B34" s="861" t="s">
        <v>603</v>
      </c>
      <c r="C34" s="861"/>
      <c r="D34" s="861"/>
      <c r="E34" s="591">
        <v>75</v>
      </c>
      <c r="F34" s="591">
        <v>34</v>
      </c>
    </row>
    <row r="35" spans="1:8" x14ac:dyDescent="0.2">
      <c r="A35" s="437"/>
      <c r="B35" s="437"/>
      <c r="C35" s="437"/>
      <c r="D35" s="437"/>
      <c r="E35" s="593"/>
      <c r="F35" s="593"/>
    </row>
    <row r="36" spans="1:8" ht="12" customHeight="1" x14ac:dyDescent="0.2">
      <c r="A36" s="6" t="s">
        <v>16</v>
      </c>
      <c r="E36" s="20"/>
      <c r="F36" s="20"/>
    </row>
    <row r="37" spans="1:8" ht="295.5" customHeight="1" x14ac:dyDescent="0.2">
      <c r="A37" s="872" t="s">
        <v>17</v>
      </c>
      <c r="B37" s="1368" t="s">
        <v>938</v>
      </c>
      <c r="C37" s="1369"/>
      <c r="D37" s="1369"/>
      <c r="E37" s="1369"/>
      <c r="F37" s="1370"/>
      <c r="G37" s="19"/>
      <c r="H37" s="19"/>
    </row>
    <row r="38" spans="1:8" ht="219.75" customHeight="1" x14ac:dyDescent="0.2">
      <c r="A38" s="1078"/>
      <c r="B38" s="1075" t="s">
        <v>1200</v>
      </c>
      <c r="C38" s="1076"/>
      <c r="D38" s="1076"/>
      <c r="E38" s="1076"/>
      <c r="F38" s="1077"/>
    </row>
    <row r="39" spans="1:8" ht="24" customHeight="1" x14ac:dyDescent="0.2">
      <c r="A39" s="808" t="s">
        <v>29</v>
      </c>
      <c r="B39" s="962"/>
      <c r="C39" s="963"/>
      <c r="D39" s="963"/>
      <c r="E39" s="963"/>
      <c r="F39" s="964"/>
    </row>
  </sheetData>
  <mergeCells count="16">
    <mergeCell ref="B37:F37"/>
    <mergeCell ref="B39:F39"/>
    <mergeCell ref="B32:D32"/>
    <mergeCell ref="B33:D33"/>
    <mergeCell ref="A33:A34"/>
    <mergeCell ref="B34:D34"/>
    <mergeCell ref="B38:F38"/>
    <mergeCell ref="A37:A38"/>
    <mergeCell ref="C17:F17"/>
    <mergeCell ref="C16:F16"/>
    <mergeCell ref="C8:F8"/>
    <mergeCell ref="C9:F9"/>
    <mergeCell ref="C11:D11"/>
    <mergeCell ref="C12:D12"/>
    <mergeCell ref="C13:D13"/>
    <mergeCell ref="C14:D14"/>
  </mergeCells>
  <pageMargins left="0.7" right="0.7" top="0.75" bottom="0.75" header="0.3" footer="0.3"/>
  <pageSetup paperSize="9" scale="89" fitToHeight="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FFFF00"/>
    <pageSetUpPr fitToPage="1"/>
  </sheetPr>
  <dimension ref="A1:G40"/>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1" spans="1:7" ht="18" x14ac:dyDescent="0.25">
      <c r="A1" s="192"/>
      <c r="B1" s="192"/>
    </row>
    <row r="2" spans="1:7" ht="15.75" x14ac:dyDescent="0.25">
      <c r="A2" s="64" t="s">
        <v>4</v>
      </c>
      <c r="B2" s="64"/>
      <c r="C2" s="65"/>
      <c r="D2" s="65"/>
      <c r="E2" s="65"/>
      <c r="F2" s="65"/>
      <c r="G2" s="65"/>
    </row>
    <row r="3" spans="1:7" ht="8.25" customHeight="1"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12</v>
      </c>
      <c r="D5" s="930" t="s">
        <v>117</v>
      </c>
      <c r="E5" s="930"/>
      <c r="F5" s="930"/>
      <c r="G5" s="930"/>
    </row>
    <row r="6" spans="1:7" ht="13.5" thickBot="1" x14ac:dyDescent="0.25">
      <c r="A6" s="71" t="s">
        <v>642</v>
      </c>
      <c r="B6" s="69"/>
      <c r="C6" s="74" t="s">
        <v>118</v>
      </c>
      <c r="D6" s="75" t="s">
        <v>702</v>
      </c>
      <c r="E6" s="76"/>
      <c r="F6" s="76"/>
      <c r="G6" s="7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1</v>
      </c>
      <c r="D13" s="935"/>
      <c r="E13" s="69"/>
      <c r="F13" s="69"/>
    </row>
    <row r="14" spans="1:7" ht="13.5" thickBot="1" x14ac:dyDescent="0.25">
      <c r="A14" s="71" t="s">
        <v>20</v>
      </c>
      <c r="B14" s="69"/>
      <c r="C14" s="935">
        <v>2.6</v>
      </c>
      <c r="D14" s="935"/>
      <c r="E14" s="69"/>
      <c r="F14" s="69"/>
    </row>
    <row r="15" spans="1:7" ht="13.5" thickBot="1" x14ac:dyDescent="0.25">
      <c r="A15" s="73" t="s">
        <v>1</v>
      </c>
      <c r="B15" s="69"/>
      <c r="C15" s="935">
        <v>2.54</v>
      </c>
      <c r="D15" s="935"/>
      <c r="E15" s="69"/>
      <c r="F15" s="69"/>
    </row>
    <row r="16" spans="1:7" ht="13.5" thickBot="1" x14ac:dyDescent="0.25">
      <c r="A16" s="82"/>
      <c r="B16" s="69"/>
      <c r="C16" s="83"/>
      <c r="D16" s="83"/>
      <c r="E16" s="84"/>
      <c r="F16" s="84"/>
      <c r="G16" s="85"/>
    </row>
    <row r="17" spans="1:7" s="85" customFormat="1"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s="85" customFormat="1" x14ac:dyDescent="0.2">
      <c r="A22" s="86" t="s">
        <v>23</v>
      </c>
      <c r="B22" s="87" t="s">
        <v>6</v>
      </c>
      <c r="C22" s="87" t="s">
        <v>7</v>
      </c>
      <c r="D22" s="87" t="s">
        <v>8</v>
      </c>
      <c r="E22" s="87" t="s">
        <v>9</v>
      </c>
      <c r="F22" s="87" t="s">
        <v>10</v>
      </c>
    </row>
    <row r="23" spans="1:7" x14ac:dyDescent="0.2">
      <c r="A23" s="88"/>
      <c r="B23" s="88">
        <v>630</v>
      </c>
      <c r="C23" s="88"/>
      <c r="D23" s="88" t="s">
        <v>55</v>
      </c>
      <c r="E23" s="193">
        <v>0</v>
      </c>
      <c r="F23" s="193">
        <v>1600</v>
      </c>
    </row>
    <row r="24" spans="1:7" ht="13.5" thickBot="1" x14ac:dyDescent="0.25">
      <c r="A24" s="88"/>
      <c r="B24" s="88">
        <v>640</v>
      </c>
      <c r="C24" s="88"/>
      <c r="D24" s="88" t="s">
        <v>66</v>
      </c>
      <c r="E24" s="193">
        <v>2600</v>
      </c>
      <c r="F24" s="193">
        <v>940.74</v>
      </c>
    </row>
    <row r="25" spans="1:7" ht="13.5" thickBot="1" x14ac:dyDescent="0.25">
      <c r="A25" s="89" t="s">
        <v>11</v>
      </c>
      <c r="B25" s="90"/>
      <c r="C25" s="90"/>
      <c r="D25" s="90"/>
      <c r="E25" s="194">
        <f>SUM(E23:E24)</f>
        <v>2600</v>
      </c>
      <c r="F25" s="194">
        <f>SUM(F23:F24)</f>
        <v>2540.7399999999998</v>
      </c>
    </row>
    <row r="26" spans="1:7" ht="13.5" thickBot="1" x14ac:dyDescent="0.25">
      <c r="A26" s="89" t="s">
        <v>12</v>
      </c>
      <c r="B26" s="90">
        <v>0</v>
      </c>
      <c r="C26" s="90"/>
      <c r="D26" s="90"/>
      <c r="E26" s="148">
        <v>0</v>
      </c>
      <c r="F26" s="149">
        <v>0</v>
      </c>
    </row>
    <row r="27" spans="1:7" ht="13.5" thickBot="1" x14ac:dyDescent="0.25">
      <c r="A27" s="92" t="s">
        <v>13</v>
      </c>
      <c r="B27" s="90" t="s">
        <v>67</v>
      </c>
      <c r="C27" s="90" t="s">
        <v>67</v>
      </c>
      <c r="D27" s="90" t="s">
        <v>67</v>
      </c>
      <c r="E27" s="195">
        <f>E26+E25</f>
        <v>2600</v>
      </c>
      <c r="F27" s="195">
        <f>F26+F25</f>
        <v>2540.7399999999998</v>
      </c>
    </row>
    <row r="31" spans="1:7" ht="15.75" x14ac:dyDescent="0.25">
      <c r="A31" s="64" t="s">
        <v>14</v>
      </c>
      <c r="B31" s="65"/>
      <c r="C31" s="65"/>
      <c r="D31" s="65"/>
      <c r="E31" s="65"/>
      <c r="F31" s="65"/>
      <c r="G31" s="65"/>
    </row>
    <row r="32" spans="1:7" x14ac:dyDescent="0.2">
      <c r="A32" s="93"/>
    </row>
    <row r="33" spans="1:7" ht="21.75" customHeight="1" x14ac:dyDescent="0.2">
      <c r="A33" s="967" t="s">
        <v>22</v>
      </c>
      <c r="B33" s="967"/>
      <c r="C33" s="967"/>
      <c r="D33" s="172" t="s">
        <v>15</v>
      </c>
      <c r="E33" s="710" t="s">
        <v>891</v>
      </c>
      <c r="F33" s="94" t="s">
        <v>1008</v>
      </c>
    </row>
    <row r="34" spans="1:7" ht="43.5" customHeight="1" x14ac:dyDescent="0.2">
      <c r="A34" s="970" t="s">
        <v>119</v>
      </c>
      <c r="B34" s="970"/>
      <c r="C34" s="970"/>
      <c r="D34" s="644" t="s">
        <v>120</v>
      </c>
      <c r="E34" s="660">
        <v>12</v>
      </c>
      <c r="F34" s="661" t="s">
        <v>963</v>
      </c>
    </row>
    <row r="35" spans="1:7" ht="43.5" customHeight="1" x14ac:dyDescent="0.2">
      <c r="A35" s="968" t="s">
        <v>703</v>
      </c>
      <c r="B35" s="968"/>
      <c r="C35" s="968"/>
      <c r="D35" s="169" t="s">
        <v>704</v>
      </c>
      <c r="E35" s="171">
        <v>3</v>
      </c>
      <c r="F35" s="662" t="s">
        <v>166</v>
      </c>
    </row>
    <row r="36" spans="1:7" ht="12.75" customHeight="1" x14ac:dyDescent="0.2">
      <c r="E36" s="97"/>
      <c r="F36" s="97"/>
      <c r="G36" s="97"/>
    </row>
    <row r="37" spans="1:7" ht="18" customHeight="1" x14ac:dyDescent="0.2">
      <c r="A37" s="98" t="s">
        <v>16</v>
      </c>
    </row>
    <row r="38" spans="1:7" ht="68.25" customHeight="1" x14ac:dyDescent="0.2">
      <c r="A38" s="99" t="s">
        <v>17</v>
      </c>
      <c r="B38" s="971" t="s">
        <v>1204</v>
      </c>
      <c r="C38" s="971"/>
      <c r="D38" s="971"/>
      <c r="E38" s="971"/>
      <c r="F38" s="971"/>
    </row>
    <row r="39" spans="1:7" ht="20.25" customHeight="1" x14ac:dyDescent="0.2"/>
    <row r="40" spans="1:7" ht="24" customHeight="1" x14ac:dyDescent="0.2">
      <c r="A40" s="99" t="s">
        <v>29</v>
      </c>
      <c r="B40" s="972"/>
      <c r="C40" s="972"/>
      <c r="D40" s="972"/>
      <c r="E40" s="972"/>
      <c r="F40" s="972"/>
    </row>
  </sheetData>
  <sheetProtection selectLockedCells="1" selectUnlockedCells="1"/>
  <mergeCells count="14">
    <mergeCell ref="D4:G4"/>
    <mergeCell ref="D5:G5"/>
    <mergeCell ref="C9:G9"/>
    <mergeCell ref="C10:G10"/>
    <mergeCell ref="C12:D12"/>
    <mergeCell ref="C13:D13"/>
    <mergeCell ref="B40:F40"/>
    <mergeCell ref="C14:D14"/>
    <mergeCell ref="C15:D15"/>
    <mergeCell ref="C17:G17"/>
    <mergeCell ref="A33:C33"/>
    <mergeCell ref="A34:C34"/>
    <mergeCell ref="B38:F38"/>
    <mergeCell ref="A35:C35"/>
  </mergeCells>
  <pageMargins left="0.7" right="0.7" top="0.75" bottom="0.75" header="0.3" footer="0.3"/>
  <pageSetup paperSize="9" scale="76" firstPageNumber="0" fitToHeight="0" orientation="portrait" verticalDpi="3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FFFF00"/>
    <pageSetUpPr fitToPage="1"/>
  </sheetPr>
  <dimension ref="A2:G39"/>
  <sheetViews>
    <sheetView workbookViewId="0">
      <selection activeCell="B37" sqref="B37:F3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12</v>
      </c>
      <c r="D5" s="930" t="s">
        <v>117</v>
      </c>
      <c r="E5" s="930"/>
      <c r="F5" s="930"/>
      <c r="G5" s="930"/>
    </row>
    <row r="6" spans="1:7" ht="13.5" thickBot="1" x14ac:dyDescent="0.25">
      <c r="A6" s="73" t="s">
        <v>642</v>
      </c>
      <c r="B6" s="69"/>
      <c r="C6" s="74" t="s">
        <v>706</v>
      </c>
      <c r="D6" s="105" t="s">
        <v>707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130</v>
      </c>
      <c r="D13" s="935"/>
      <c r="E13" s="69"/>
      <c r="F13" s="69"/>
    </row>
    <row r="14" spans="1:7" ht="13.5" thickBot="1" x14ac:dyDescent="0.25">
      <c r="A14" s="71" t="s">
        <v>20</v>
      </c>
      <c r="B14" s="69"/>
      <c r="C14" s="935">
        <v>130</v>
      </c>
      <c r="D14" s="935"/>
      <c r="E14" s="69"/>
      <c r="F14" s="69"/>
    </row>
    <row r="15" spans="1:7" ht="13.5" thickBot="1" x14ac:dyDescent="0.25">
      <c r="A15" s="73" t="s">
        <v>1</v>
      </c>
      <c r="B15" s="69"/>
      <c r="C15" s="935">
        <v>119.166</v>
      </c>
      <c r="D15" s="935"/>
      <c r="E15" s="69"/>
      <c r="F15" s="69"/>
    </row>
    <row r="16" spans="1:7" ht="13.5" thickBot="1" x14ac:dyDescent="0.25">
      <c r="A16" s="82"/>
      <c r="B16" s="69"/>
      <c r="C16" s="83"/>
      <c r="D16" s="83"/>
      <c r="E16" s="84"/>
      <c r="F16" s="84"/>
      <c r="G16" s="85"/>
    </row>
    <row r="17" spans="1:7" ht="13.5" thickBot="1" x14ac:dyDescent="0.25">
      <c r="A17" s="71" t="s">
        <v>18</v>
      </c>
      <c r="B17" s="84"/>
      <c r="C17" s="933" t="s">
        <v>1090</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idden="1" x14ac:dyDescent="0.2">
      <c r="A23" s="142"/>
      <c r="B23" s="711"/>
      <c r="C23" s="87"/>
      <c r="D23" s="87"/>
      <c r="E23" s="130"/>
      <c r="F23" s="130"/>
    </row>
    <row r="24" spans="1:7" ht="13.5" thickBot="1" x14ac:dyDescent="0.25">
      <c r="A24" s="88"/>
      <c r="B24" s="711">
        <v>640</v>
      </c>
      <c r="C24" s="88"/>
      <c r="D24" s="197" t="s">
        <v>66</v>
      </c>
      <c r="E24" s="130">
        <v>130000</v>
      </c>
      <c r="F24" s="130">
        <v>119166.63</v>
      </c>
    </row>
    <row r="25" spans="1:7" ht="13.5" thickBot="1" x14ac:dyDescent="0.25">
      <c r="A25" s="89" t="s">
        <v>11</v>
      </c>
      <c r="B25" s="90"/>
      <c r="C25" s="90"/>
      <c r="D25" s="90"/>
      <c r="E25" s="131">
        <f>E24+E23</f>
        <v>130000</v>
      </c>
      <c r="F25" s="131">
        <f>F24+F23</f>
        <v>119166.63</v>
      </c>
    </row>
    <row r="26" spans="1:7" ht="13.5" thickBot="1" x14ac:dyDescent="0.25">
      <c r="A26" s="89" t="s">
        <v>12</v>
      </c>
      <c r="B26" s="90">
        <v>0</v>
      </c>
      <c r="C26" s="90"/>
      <c r="D26" s="90"/>
      <c r="E26" s="132"/>
      <c r="F26" s="133">
        <v>0</v>
      </c>
    </row>
    <row r="27" spans="1:7" ht="13.5" thickBot="1" x14ac:dyDescent="0.25">
      <c r="A27" s="92" t="s">
        <v>13</v>
      </c>
      <c r="B27" s="90" t="s">
        <v>67</v>
      </c>
      <c r="C27" s="90" t="s">
        <v>67</v>
      </c>
      <c r="D27" s="90" t="s">
        <v>67</v>
      </c>
      <c r="E27" s="134">
        <f>E26+E25</f>
        <v>130000</v>
      </c>
      <c r="F27" s="134">
        <f>F26+F25</f>
        <v>119166.63</v>
      </c>
    </row>
    <row r="31" spans="1:7" ht="15.75" x14ac:dyDescent="0.25">
      <c r="A31" s="64" t="s">
        <v>14</v>
      </c>
      <c r="B31" s="65"/>
      <c r="C31" s="65"/>
      <c r="D31" s="65"/>
      <c r="E31" s="65"/>
      <c r="F31" s="65"/>
      <c r="G31" s="65"/>
    </row>
    <row r="32" spans="1:7" x14ac:dyDescent="0.2">
      <c r="A32" s="93"/>
    </row>
    <row r="33" spans="1:7" ht="22.5" x14ac:dyDescent="0.2">
      <c r="A33" s="967" t="s">
        <v>22</v>
      </c>
      <c r="B33" s="967"/>
      <c r="C33" s="967"/>
      <c r="D33" s="172" t="s">
        <v>15</v>
      </c>
      <c r="E33" s="710" t="s">
        <v>891</v>
      </c>
      <c r="F33" s="94" t="s">
        <v>1008</v>
      </c>
    </row>
    <row r="34" spans="1:7" ht="36" customHeight="1" x14ac:dyDescent="0.2">
      <c r="A34" s="969" t="s">
        <v>124</v>
      </c>
      <c r="B34" s="969"/>
      <c r="C34" s="969"/>
      <c r="D34" s="108" t="s">
        <v>125</v>
      </c>
      <c r="E34" s="96" t="s">
        <v>126</v>
      </c>
      <c r="F34" s="96" t="s">
        <v>126</v>
      </c>
    </row>
    <row r="35" spans="1:7" x14ac:dyDescent="0.2">
      <c r="E35" s="97"/>
      <c r="F35" s="97"/>
      <c r="G35" s="97"/>
    </row>
    <row r="36" spans="1:7" x14ac:dyDescent="0.2">
      <c r="A36" s="98" t="s">
        <v>16</v>
      </c>
    </row>
    <row r="37" spans="1:7" ht="128.25" customHeight="1" x14ac:dyDescent="0.2">
      <c r="A37" s="99" t="s">
        <v>17</v>
      </c>
      <c r="B37" s="971" t="s">
        <v>1203</v>
      </c>
      <c r="C37" s="971"/>
      <c r="D37" s="971"/>
      <c r="E37" s="971"/>
      <c r="F37" s="971"/>
    </row>
    <row r="39" spans="1:7" ht="24" x14ac:dyDescent="0.2">
      <c r="A39" s="99" t="s">
        <v>29</v>
      </c>
      <c r="B39" s="972"/>
      <c r="C39" s="972"/>
      <c r="D39" s="972"/>
      <c r="E39" s="972"/>
      <c r="F39" s="972"/>
    </row>
  </sheetData>
  <sheetProtection selectLockedCells="1" selectUnlockedCells="1"/>
  <mergeCells count="13">
    <mergeCell ref="D4:G4"/>
    <mergeCell ref="D5:G5"/>
    <mergeCell ref="C9:G9"/>
    <mergeCell ref="C10:G10"/>
    <mergeCell ref="C12:D12"/>
    <mergeCell ref="C13:D13"/>
    <mergeCell ref="B37:F37"/>
    <mergeCell ref="B39:F39"/>
    <mergeCell ref="C14:D14"/>
    <mergeCell ref="C15:D15"/>
    <mergeCell ref="C17:G17"/>
    <mergeCell ref="A33:C33"/>
    <mergeCell ref="A34:C34"/>
  </mergeCells>
  <pageMargins left="0.7" right="0.7" top="0.75" bottom="0.75" header="0.3" footer="0.3"/>
  <pageSetup paperSize="9" scale="76" firstPageNumber="0" fitToHeight="0" orientation="portrait" verticalDpi="300"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rgb="FFFFFF00"/>
    <pageSetUpPr fitToPage="1"/>
  </sheetPr>
  <dimension ref="A2:G39"/>
  <sheetViews>
    <sheetView topLeftCell="B1" workbookViewId="0">
      <selection activeCell="F33" sqref="F3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12</v>
      </c>
      <c r="D5" s="110" t="s">
        <v>117</v>
      </c>
      <c r="E5" s="111"/>
      <c r="F5" s="111"/>
      <c r="G5" s="112"/>
    </row>
    <row r="6" spans="1:7" ht="13.5" thickBot="1" x14ac:dyDescent="0.25">
      <c r="A6" s="73" t="s">
        <v>642</v>
      </c>
      <c r="B6" s="69"/>
      <c r="C6" s="74" t="s">
        <v>122</v>
      </c>
      <c r="D6" s="105" t="s">
        <v>127</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79"/>
      <c r="D13" s="198">
        <v>1.4</v>
      </c>
      <c r="E13" s="69"/>
      <c r="F13" s="69"/>
    </row>
    <row r="14" spans="1:7" ht="13.5" thickBot="1" x14ac:dyDescent="0.25">
      <c r="A14" s="71" t="s">
        <v>20</v>
      </c>
      <c r="B14" s="69"/>
      <c r="C14" s="79"/>
      <c r="D14" s="198">
        <v>1.4</v>
      </c>
      <c r="E14" s="69"/>
      <c r="F14" s="69"/>
    </row>
    <row r="15" spans="1:7" ht="13.5" thickBot="1" x14ac:dyDescent="0.25">
      <c r="A15" s="73" t="s">
        <v>1</v>
      </c>
      <c r="B15" s="69"/>
      <c r="C15" s="935">
        <v>1.282</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88">
        <v>640</v>
      </c>
      <c r="C23" s="88"/>
      <c r="D23" s="88" t="s">
        <v>66</v>
      </c>
      <c r="E23" s="130">
        <v>1400</v>
      </c>
      <c r="F23" s="130">
        <v>1282.6199999999999</v>
      </c>
    </row>
    <row r="24" spans="1:7" ht="13.5" thickBot="1" x14ac:dyDescent="0.25">
      <c r="A24" s="89" t="s">
        <v>11</v>
      </c>
      <c r="B24" s="90"/>
      <c r="C24" s="90"/>
      <c r="D24" s="90"/>
      <c r="E24" s="131">
        <f>E23</f>
        <v>1400</v>
      </c>
      <c r="F24" s="166">
        <f>F23</f>
        <v>1282.6199999999999</v>
      </c>
    </row>
    <row r="25" spans="1:7" ht="13.5" thickBot="1" x14ac:dyDescent="0.25">
      <c r="A25" s="89" t="s">
        <v>12</v>
      </c>
      <c r="B25" s="90">
        <v>0</v>
      </c>
      <c r="C25" s="90"/>
      <c r="D25" s="90"/>
      <c r="E25" s="132"/>
      <c r="F25" s="133"/>
    </row>
    <row r="26" spans="1:7" ht="13.5" thickBot="1" x14ac:dyDescent="0.25">
      <c r="A26" s="92" t="s">
        <v>13</v>
      </c>
      <c r="B26" s="90" t="s">
        <v>67</v>
      </c>
      <c r="C26" s="90" t="s">
        <v>67</v>
      </c>
      <c r="D26" s="90" t="s">
        <v>67</v>
      </c>
      <c r="E26" s="134">
        <f>SUM(E24:E25)</f>
        <v>1400</v>
      </c>
      <c r="F26" s="134">
        <f>SUM(F24:F25)</f>
        <v>1282.6199999999999</v>
      </c>
    </row>
    <row r="30" spans="1:7" ht="15.75" x14ac:dyDescent="0.25">
      <c r="A30" s="64" t="s">
        <v>14</v>
      </c>
      <c r="B30" s="65"/>
      <c r="C30" s="65"/>
      <c r="D30" s="65"/>
      <c r="E30" s="65"/>
      <c r="F30" s="65"/>
      <c r="G30" s="65"/>
    </row>
    <row r="31" spans="1:7" x14ac:dyDescent="0.2">
      <c r="A31" s="93"/>
    </row>
    <row r="32" spans="1:7" ht="22.5" x14ac:dyDescent="0.2">
      <c r="A32" s="967" t="s">
        <v>22</v>
      </c>
      <c r="B32" s="967"/>
      <c r="C32" s="967"/>
      <c r="D32" s="172" t="s">
        <v>15</v>
      </c>
      <c r="E32" s="710" t="s">
        <v>891</v>
      </c>
      <c r="F32" s="94" t="s">
        <v>1205</v>
      </c>
    </row>
    <row r="33" spans="1:7" ht="22.35" customHeight="1" x14ac:dyDescent="0.2">
      <c r="A33" s="1403" t="s">
        <v>128</v>
      </c>
      <c r="B33" s="1403"/>
      <c r="C33" s="1403"/>
      <c r="D33" s="108" t="s">
        <v>129</v>
      </c>
      <c r="E33" s="96">
        <v>35</v>
      </c>
      <c r="F33" s="96">
        <v>31</v>
      </c>
    </row>
    <row r="34" spans="1:7" x14ac:dyDescent="0.2">
      <c r="A34" s="1404"/>
      <c r="B34" s="1404"/>
      <c r="C34" s="1404"/>
      <c r="D34" s="108"/>
      <c r="E34" s="109"/>
      <c r="F34" s="109"/>
    </row>
    <row r="35" spans="1:7" x14ac:dyDescent="0.2">
      <c r="E35" s="97"/>
      <c r="F35" s="97"/>
      <c r="G35" s="97"/>
    </row>
    <row r="36" spans="1:7" x14ac:dyDescent="0.2">
      <c r="A36" s="98" t="s">
        <v>16</v>
      </c>
    </row>
    <row r="37" spans="1:7" ht="106.5" customHeight="1" x14ac:dyDescent="0.2">
      <c r="A37" s="99" t="s">
        <v>17</v>
      </c>
      <c r="B37" s="971" t="s">
        <v>964</v>
      </c>
      <c r="C37" s="971"/>
      <c r="D37" s="971"/>
      <c r="E37" s="971"/>
      <c r="F37" s="971"/>
    </row>
    <row r="39" spans="1:7" ht="24" x14ac:dyDescent="0.2">
      <c r="A39" s="99" t="s">
        <v>29</v>
      </c>
      <c r="B39" s="985"/>
      <c r="C39" s="985"/>
      <c r="D39" s="985"/>
      <c r="E39" s="985"/>
      <c r="F39" s="985"/>
    </row>
  </sheetData>
  <sheetProtection selectLockedCells="1" selectUnlockedCells="1"/>
  <mergeCells count="11">
    <mergeCell ref="B39:F39"/>
    <mergeCell ref="D4:G4"/>
    <mergeCell ref="C9:G9"/>
    <mergeCell ref="C10:G10"/>
    <mergeCell ref="C12:D12"/>
    <mergeCell ref="C15:D15"/>
    <mergeCell ref="C17:G17"/>
    <mergeCell ref="A32:C32"/>
    <mergeCell ref="A33:C33"/>
    <mergeCell ref="A34:C34"/>
    <mergeCell ref="B37:F37"/>
  </mergeCells>
  <pageMargins left="0.7" right="0.7" top="0.75" bottom="0.75" header="0.3" footer="0.3"/>
  <pageSetup paperSize="9" scale="76" firstPageNumber="0" fitToHeight="0" orientation="portrait" verticalDpi="3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rgb="FFFFFF00"/>
    <pageSetUpPr fitToPage="1"/>
  </sheetPr>
  <dimension ref="A2:G44"/>
  <sheetViews>
    <sheetView workbookViewId="0">
      <selection activeCell="E47" sqref="E47"/>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12</v>
      </c>
      <c r="D5" s="930" t="s">
        <v>117</v>
      </c>
      <c r="E5" s="930"/>
      <c r="F5" s="930"/>
      <c r="G5" s="930"/>
    </row>
    <row r="6" spans="1:7" ht="13.5" thickBot="1" x14ac:dyDescent="0.25">
      <c r="A6" s="73" t="s">
        <v>642</v>
      </c>
      <c r="B6" s="69"/>
      <c r="C6" s="74" t="s">
        <v>123</v>
      </c>
      <c r="D6" s="931" t="s">
        <v>708</v>
      </c>
      <c r="E6" s="931"/>
      <c r="F6" s="931"/>
      <c r="G6" s="931"/>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297.90199999999999</v>
      </c>
      <c r="D13" s="935"/>
      <c r="E13" s="69"/>
      <c r="F13" s="69"/>
    </row>
    <row r="14" spans="1:7" ht="13.5" thickBot="1" x14ac:dyDescent="0.25">
      <c r="A14" s="71" t="s">
        <v>20</v>
      </c>
      <c r="B14" s="69"/>
      <c r="C14" s="935">
        <v>348.50200000000001</v>
      </c>
      <c r="D14" s="935"/>
      <c r="E14" s="69"/>
      <c r="F14" s="69"/>
    </row>
    <row r="15" spans="1:7" ht="13.5" thickBot="1" x14ac:dyDescent="0.25">
      <c r="A15" s="73" t="s">
        <v>1</v>
      </c>
      <c r="B15" s="69"/>
      <c r="C15" s="935">
        <v>344.19099999999997</v>
      </c>
      <c r="D15" s="935"/>
      <c r="E15" s="69"/>
      <c r="F15" s="69"/>
    </row>
    <row r="16" spans="1:7" ht="13.5" thickBot="1" x14ac:dyDescent="0.25">
      <c r="A16" s="82"/>
      <c r="B16" s="69"/>
      <c r="C16" s="83"/>
      <c r="D16" s="83"/>
      <c r="E16" s="84"/>
      <c r="F16" s="84"/>
      <c r="G16" s="85"/>
    </row>
    <row r="17" spans="1:7" ht="13.5" thickBot="1" x14ac:dyDescent="0.25">
      <c r="A17" s="71" t="s">
        <v>18</v>
      </c>
      <c r="B17" s="84"/>
      <c r="C17" s="933" t="s">
        <v>1093</v>
      </c>
      <c r="D17" s="933"/>
      <c r="E17" s="933"/>
      <c r="F17" s="933"/>
      <c r="G17" s="933"/>
    </row>
    <row r="18" spans="1:7" ht="13.5" thickBot="1" x14ac:dyDescent="0.25">
      <c r="A18" s="73" t="s">
        <v>19</v>
      </c>
      <c r="B18" s="69"/>
      <c r="C18" s="79" t="s">
        <v>1007</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x14ac:dyDescent="0.2">
      <c r="A23" s="142"/>
      <c r="B23" s="199">
        <v>610</v>
      </c>
      <c r="C23" s="87"/>
      <c r="D23" s="200" t="s">
        <v>54</v>
      </c>
      <c r="E23" s="201">
        <v>2500</v>
      </c>
      <c r="F23" s="201">
        <v>1585.14</v>
      </c>
    </row>
    <row r="24" spans="1:7" x14ac:dyDescent="0.2">
      <c r="A24" s="142"/>
      <c r="B24" s="199">
        <v>620</v>
      </c>
      <c r="C24" s="87"/>
      <c r="D24" s="200" t="s">
        <v>57</v>
      </c>
      <c r="E24" s="201">
        <v>860</v>
      </c>
      <c r="F24" s="201">
        <v>687.83</v>
      </c>
    </row>
    <row r="25" spans="1:7" x14ac:dyDescent="0.2">
      <c r="A25" s="142"/>
      <c r="B25" s="199">
        <v>630</v>
      </c>
      <c r="C25" s="87"/>
      <c r="D25" s="200" t="s">
        <v>55</v>
      </c>
      <c r="E25" s="201">
        <v>2650</v>
      </c>
      <c r="F25" s="201">
        <v>2615.56</v>
      </c>
    </row>
    <row r="26" spans="1:7" ht="13.5" thickBot="1" x14ac:dyDescent="0.25">
      <c r="A26" s="176"/>
      <c r="B26" s="199">
        <v>640</v>
      </c>
      <c r="C26" s="176"/>
      <c r="D26" s="200" t="s">
        <v>66</v>
      </c>
      <c r="E26" s="201">
        <v>1200</v>
      </c>
      <c r="F26" s="201">
        <v>0</v>
      </c>
    </row>
    <row r="27" spans="1:7" ht="13.5" thickBot="1" x14ac:dyDescent="0.25">
      <c r="A27" s="266" t="s">
        <v>11</v>
      </c>
      <c r="B27" s="159"/>
      <c r="C27" s="159"/>
      <c r="D27" s="159"/>
      <c r="E27" s="270">
        <f>SUM(E24:E26)</f>
        <v>4710</v>
      </c>
      <c r="F27" s="271">
        <f>SUM(F23:F26)</f>
        <v>4888.5300000000007</v>
      </c>
    </row>
    <row r="28" spans="1:7" x14ac:dyDescent="0.2">
      <c r="A28" s="267"/>
      <c r="B28" s="268">
        <v>713</v>
      </c>
      <c r="C28" s="268"/>
      <c r="D28" s="268" t="s">
        <v>957</v>
      </c>
      <c r="E28" s="201">
        <v>19600</v>
      </c>
      <c r="F28" s="201">
        <v>19165.18</v>
      </c>
    </row>
    <row r="29" spans="1:7" x14ac:dyDescent="0.2">
      <c r="A29" s="776"/>
      <c r="B29" s="777">
        <v>716</v>
      </c>
      <c r="C29" s="777"/>
      <c r="D29" s="777" t="s">
        <v>239</v>
      </c>
      <c r="E29" s="201">
        <v>1162</v>
      </c>
      <c r="F29" s="201">
        <v>1161.52</v>
      </c>
    </row>
    <row r="30" spans="1:7" ht="13.5" thickBot="1" x14ac:dyDescent="0.25">
      <c r="A30" s="262"/>
      <c r="B30" s="263">
        <v>717</v>
      </c>
      <c r="C30" s="263"/>
      <c r="D30" s="263" t="s">
        <v>709</v>
      </c>
      <c r="E30" s="201">
        <v>320530</v>
      </c>
      <c r="F30" s="201">
        <v>318976.71999999997</v>
      </c>
    </row>
    <row r="31" spans="1:7" ht="13.5" thickBot="1" x14ac:dyDescent="0.25">
      <c r="A31" s="266" t="s">
        <v>12</v>
      </c>
      <c r="B31" s="159">
        <v>0</v>
      </c>
      <c r="C31" s="159"/>
      <c r="D31" s="159"/>
      <c r="E31" s="270">
        <f>SUM(E28:E30)</f>
        <v>341292</v>
      </c>
      <c r="F31" s="271">
        <f>SUM(F28:F30)</f>
        <v>339303.42</v>
      </c>
    </row>
    <row r="32" spans="1:7" ht="13.5" thickBot="1" x14ac:dyDescent="0.25">
      <c r="A32" s="265" t="s">
        <v>13</v>
      </c>
      <c r="B32" s="120" t="s">
        <v>67</v>
      </c>
      <c r="C32" s="120" t="s">
        <v>67</v>
      </c>
      <c r="D32" s="120" t="s">
        <v>67</v>
      </c>
      <c r="E32" s="167">
        <f>E27+E31</f>
        <v>346002</v>
      </c>
      <c r="F32" s="167">
        <f>F27+F31</f>
        <v>344191.95</v>
      </c>
    </row>
    <row r="36" spans="1:7" ht="15.75" x14ac:dyDescent="0.25">
      <c r="A36" s="64" t="s">
        <v>14</v>
      </c>
      <c r="B36" s="65"/>
      <c r="C36" s="65"/>
      <c r="D36" s="65"/>
      <c r="E36" s="65"/>
      <c r="F36" s="65"/>
      <c r="G36" s="65"/>
    </row>
    <row r="37" spans="1:7" x14ac:dyDescent="0.2">
      <c r="A37" s="93"/>
    </row>
    <row r="38" spans="1:7" ht="22.5" x14ac:dyDescent="0.2">
      <c r="A38" s="967" t="s">
        <v>22</v>
      </c>
      <c r="B38" s="967"/>
      <c r="C38" s="967"/>
      <c r="D38" s="172" t="s">
        <v>15</v>
      </c>
      <c r="E38" s="710" t="s">
        <v>956</v>
      </c>
      <c r="F38" s="94" t="s">
        <v>1008</v>
      </c>
    </row>
    <row r="39" spans="1:7" ht="22.35" customHeight="1" x14ac:dyDescent="0.2">
      <c r="A39" s="1405" t="s">
        <v>134</v>
      </c>
      <c r="B39" s="1405"/>
      <c r="C39" s="1405"/>
      <c r="D39" s="108" t="s">
        <v>135</v>
      </c>
      <c r="E39" s="96">
        <v>65</v>
      </c>
      <c r="F39" s="96">
        <v>59</v>
      </c>
    </row>
    <row r="40" spans="1:7" x14ac:dyDescent="0.2">
      <c r="E40" s="97"/>
      <c r="F40" s="97"/>
      <c r="G40" s="97"/>
    </row>
    <row r="41" spans="1:7" x14ac:dyDescent="0.2">
      <c r="A41" s="98" t="s">
        <v>16</v>
      </c>
    </row>
    <row r="42" spans="1:7" ht="90.75" customHeight="1" x14ac:dyDescent="0.2">
      <c r="A42" s="99" t="s">
        <v>17</v>
      </c>
      <c r="B42" s="971" t="s">
        <v>1206</v>
      </c>
      <c r="C42" s="971"/>
      <c r="D42" s="971"/>
      <c r="E42" s="971"/>
      <c r="F42" s="971"/>
    </row>
    <row r="44" spans="1:7" ht="24" customHeight="1" x14ac:dyDescent="0.2">
      <c r="A44" s="99" t="s">
        <v>29</v>
      </c>
      <c r="B44" s="876"/>
      <c r="C44" s="876"/>
      <c r="D44" s="876"/>
      <c r="E44" s="876"/>
      <c r="F44" s="876"/>
    </row>
  </sheetData>
  <sheetProtection selectLockedCells="1" selectUnlockedCells="1"/>
  <mergeCells count="14">
    <mergeCell ref="D4:G4"/>
    <mergeCell ref="D5:G5"/>
    <mergeCell ref="D6:G6"/>
    <mergeCell ref="C9:G9"/>
    <mergeCell ref="C10:G10"/>
    <mergeCell ref="C12:D12"/>
    <mergeCell ref="B42:F42"/>
    <mergeCell ref="B44:F44"/>
    <mergeCell ref="C13:D13"/>
    <mergeCell ref="C14:D14"/>
    <mergeCell ref="C15:D15"/>
    <mergeCell ref="C17:G17"/>
    <mergeCell ref="A38:C38"/>
    <mergeCell ref="A39:C39"/>
  </mergeCells>
  <pageMargins left="0.7" right="0.7" top="0.75" bottom="0.75" header="0.3" footer="0.3"/>
  <pageSetup paperSize="9" scale="76" firstPageNumber="0" fitToHeight="0" orientation="portrait" verticalDpi="30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FFFF00"/>
    <pageSetUpPr fitToPage="1"/>
  </sheetPr>
  <dimension ref="A1:F53"/>
  <sheetViews>
    <sheetView workbookViewId="0">
      <selection activeCell="C19" sqref="C19"/>
    </sheetView>
  </sheetViews>
  <sheetFormatPr defaultRowHeight="12.75" x14ac:dyDescent="0.2"/>
  <cols>
    <col min="1" max="1" width="32.140625" style="66" customWidth="1"/>
    <col min="2" max="2" width="8.140625" style="66" customWidth="1"/>
    <col min="3" max="3" width="11.85546875" style="66" customWidth="1"/>
    <col min="4" max="4" width="22.5703125" style="66" customWidth="1"/>
    <col min="5" max="5" width="15.85546875" style="66" customWidth="1"/>
    <col min="6" max="6" width="19.28515625" style="66" customWidth="1"/>
    <col min="7" max="16384" width="9.140625" style="66"/>
  </cols>
  <sheetData>
    <row r="1" spans="1:6" ht="18" x14ac:dyDescent="0.25">
      <c r="A1" s="192"/>
      <c r="B1" s="192"/>
    </row>
    <row r="2" spans="1:6" ht="15.75" x14ac:dyDescent="0.25">
      <c r="A2" s="64" t="s">
        <v>4</v>
      </c>
      <c r="B2" s="64"/>
      <c r="C2" s="65"/>
      <c r="D2" s="65"/>
      <c r="E2" s="65"/>
      <c r="F2" s="65"/>
    </row>
    <row r="3" spans="1:6" ht="8.25" customHeight="1" thickBot="1" x14ac:dyDescent="0.3">
      <c r="A3" s="67"/>
      <c r="B3" s="68"/>
    </row>
    <row r="4" spans="1:6" ht="13.5" thickBot="1" x14ac:dyDescent="0.25">
      <c r="A4" s="69"/>
      <c r="B4" s="69"/>
      <c r="C4" s="70" t="s">
        <v>24</v>
      </c>
      <c r="D4" s="927" t="s">
        <v>3</v>
      </c>
      <c r="E4" s="927"/>
      <c r="F4" s="927"/>
    </row>
    <row r="5" spans="1:6" ht="13.5" thickBot="1" x14ac:dyDescent="0.25">
      <c r="A5" s="71" t="s">
        <v>0</v>
      </c>
      <c r="B5" s="69"/>
      <c r="C5" s="72">
        <v>12</v>
      </c>
      <c r="D5" s="930" t="s">
        <v>117</v>
      </c>
      <c r="E5" s="930"/>
      <c r="F5" s="930"/>
    </row>
    <row r="6" spans="1:6" ht="13.5" thickBot="1" x14ac:dyDescent="0.25">
      <c r="A6" s="71" t="s">
        <v>642</v>
      </c>
      <c r="B6" s="69"/>
      <c r="C6" s="74" t="s">
        <v>712</v>
      </c>
      <c r="D6" s="75" t="s">
        <v>713</v>
      </c>
      <c r="E6" s="76"/>
      <c r="F6" s="76"/>
    </row>
    <row r="7" spans="1:6" ht="13.5" thickBot="1" x14ac:dyDescent="0.25">
      <c r="A7" s="78"/>
      <c r="B7" s="69"/>
      <c r="C7" s="69"/>
      <c r="D7" s="69"/>
      <c r="E7" s="69"/>
      <c r="F7" s="69"/>
    </row>
    <row r="8" spans="1:6" ht="13.5" thickBot="1" x14ac:dyDescent="0.25">
      <c r="A8" s="71" t="s">
        <v>21</v>
      </c>
      <c r="B8" s="69"/>
      <c r="C8" s="245" t="s">
        <v>276</v>
      </c>
      <c r="D8" s="246"/>
      <c r="E8" s="246"/>
      <c r="F8" s="247"/>
    </row>
    <row r="9" spans="1:6" ht="13.5" thickBot="1" x14ac:dyDescent="0.25">
      <c r="A9" s="73" t="s">
        <v>42</v>
      </c>
      <c r="B9" s="69"/>
      <c r="C9" s="1406" t="s">
        <v>48</v>
      </c>
      <c r="D9" s="1008"/>
      <c r="E9" s="1008"/>
      <c r="F9" s="1407"/>
    </row>
    <row r="10" spans="1:6" ht="13.5" thickBot="1" x14ac:dyDescent="0.25">
      <c r="A10" s="73" t="s">
        <v>26</v>
      </c>
      <c r="B10" s="69"/>
      <c r="C10" s="1345" t="s">
        <v>846</v>
      </c>
      <c r="D10" s="1346"/>
      <c r="E10" s="1346"/>
      <c r="F10" s="1347"/>
    </row>
    <row r="11" spans="1:6" ht="13.5" thickBot="1" x14ac:dyDescent="0.25">
      <c r="A11" s="78"/>
      <c r="B11" s="69"/>
      <c r="C11" s="69"/>
      <c r="D11" s="69"/>
      <c r="E11" s="69"/>
      <c r="F11" s="69"/>
    </row>
    <row r="12" spans="1:6" ht="13.5" thickBot="1" x14ac:dyDescent="0.25">
      <c r="A12" s="78"/>
      <c r="B12" s="69"/>
      <c r="C12" s="927" t="s">
        <v>28</v>
      </c>
      <c r="D12" s="927"/>
      <c r="E12" s="69"/>
      <c r="F12" s="69"/>
    </row>
    <row r="13" spans="1:6" ht="13.5" thickBot="1" x14ac:dyDescent="0.25">
      <c r="A13" s="81" t="s">
        <v>2</v>
      </c>
      <c r="B13" s="69"/>
      <c r="C13" s="935">
        <v>110.81</v>
      </c>
      <c r="D13" s="935"/>
      <c r="E13" s="69"/>
      <c r="F13" s="69"/>
    </row>
    <row r="14" spans="1:6" ht="13.5" thickBot="1" x14ac:dyDescent="0.25">
      <c r="A14" s="71" t="s">
        <v>20</v>
      </c>
      <c r="B14" s="69"/>
      <c r="C14" s="935">
        <v>51.856000000000002</v>
      </c>
      <c r="D14" s="935"/>
      <c r="E14" s="69"/>
      <c r="F14" s="69"/>
    </row>
    <row r="15" spans="1:6" ht="13.5" thickBot="1" x14ac:dyDescent="0.25">
      <c r="A15" s="73" t="s">
        <v>1</v>
      </c>
      <c r="B15" s="69"/>
      <c r="C15" s="935">
        <v>58.027000000000001</v>
      </c>
      <c r="D15" s="935"/>
      <c r="E15" s="69"/>
      <c r="F15" s="69"/>
    </row>
    <row r="16" spans="1:6" ht="13.5" thickBot="1" x14ac:dyDescent="0.25">
      <c r="A16" s="82"/>
      <c r="B16" s="69"/>
      <c r="C16" s="83"/>
      <c r="D16" s="83"/>
      <c r="E16" s="84"/>
      <c r="F16" s="84"/>
    </row>
    <row r="17" spans="1:6" s="85" customFormat="1" ht="13.5" thickBot="1" x14ac:dyDescent="0.25">
      <c r="A17" s="71" t="s">
        <v>18</v>
      </c>
      <c r="B17" s="84"/>
      <c r="C17" s="1417" t="s">
        <v>1090</v>
      </c>
      <c r="D17" s="1418"/>
      <c r="E17" s="1418"/>
      <c r="F17" s="1419"/>
    </row>
    <row r="18" spans="1:6" ht="13.5" thickBot="1" x14ac:dyDescent="0.25">
      <c r="A18" s="73" t="s">
        <v>19</v>
      </c>
      <c r="B18" s="69"/>
      <c r="C18" s="405" t="s">
        <v>1007</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s="85" customFormat="1" x14ac:dyDescent="0.2">
      <c r="A22" s="86" t="s">
        <v>23</v>
      </c>
      <c r="B22" s="87" t="s">
        <v>6</v>
      </c>
      <c r="C22" s="87" t="s">
        <v>7</v>
      </c>
      <c r="D22" s="272" t="s">
        <v>8</v>
      </c>
      <c r="E22" s="273" t="s">
        <v>9</v>
      </c>
      <c r="F22" s="273" t="s">
        <v>10</v>
      </c>
    </row>
    <row r="23" spans="1:6" s="85" customFormat="1" x14ac:dyDescent="0.2">
      <c r="A23" s="1408" t="s">
        <v>403</v>
      </c>
      <c r="B23" s="88">
        <v>640</v>
      </c>
      <c r="C23" s="87"/>
      <c r="D23" s="744" t="s">
        <v>840</v>
      </c>
      <c r="E23" s="745">
        <v>265</v>
      </c>
      <c r="F23" s="745">
        <v>315.39999999999998</v>
      </c>
    </row>
    <row r="24" spans="1:6" s="85" customFormat="1" x14ac:dyDescent="0.2">
      <c r="A24" s="1409"/>
      <c r="B24" s="88">
        <v>640</v>
      </c>
      <c r="C24" s="88"/>
      <c r="D24" s="744" t="s">
        <v>839</v>
      </c>
      <c r="E24" s="745">
        <v>12000</v>
      </c>
      <c r="F24" s="745">
        <v>18120.599999999999</v>
      </c>
    </row>
    <row r="25" spans="1:6" x14ac:dyDescent="0.2">
      <c r="A25" s="720" t="s">
        <v>835</v>
      </c>
      <c r="B25" s="88">
        <v>640</v>
      </c>
      <c r="C25" s="88"/>
      <c r="D25" s="744" t="s">
        <v>840</v>
      </c>
      <c r="E25" s="745">
        <v>1843</v>
      </c>
      <c r="F25" s="745">
        <v>1843</v>
      </c>
    </row>
    <row r="26" spans="1:6" x14ac:dyDescent="0.2">
      <c r="A26" s="1410" t="s">
        <v>418</v>
      </c>
      <c r="B26" s="639">
        <v>640</v>
      </c>
      <c r="C26" s="494"/>
      <c r="D26" s="22" t="s">
        <v>839</v>
      </c>
      <c r="E26" s="723">
        <v>16610</v>
      </c>
      <c r="F26" s="723">
        <v>16610</v>
      </c>
    </row>
    <row r="27" spans="1:6" x14ac:dyDescent="0.2">
      <c r="A27" s="1410"/>
      <c r="B27" s="639">
        <v>640</v>
      </c>
      <c r="C27" s="494"/>
      <c r="D27" s="22" t="s">
        <v>840</v>
      </c>
      <c r="E27" s="723">
        <v>382</v>
      </c>
      <c r="F27" s="723">
        <v>382</v>
      </c>
    </row>
    <row r="28" spans="1:6" x14ac:dyDescent="0.2">
      <c r="A28" s="1415" t="s">
        <v>843</v>
      </c>
      <c r="B28" s="88">
        <v>640</v>
      </c>
      <c r="C28" s="494"/>
      <c r="D28" s="239" t="s">
        <v>839</v>
      </c>
      <c r="E28" s="726">
        <v>19229.7</v>
      </c>
      <c r="F28" s="726">
        <v>19229.7</v>
      </c>
    </row>
    <row r="29" spans="1:6" ht="13.5" thickBot="1" x14ac:dyDescent="0.25">
      <c r="A29" s="1416"/>
      <c r="B29" s="88">
        <v>640</v>
      </c>
      <c r="C29" s="88"/>
      <c r="D29" s="31" t="s">
        <v>840</v>
      </c>
      <c r="E29" s="721">
        <v>1527.2</v>
      </c>
      <c r="F29" s="722">
        <v>1527.2</v>
      </c>
    </row>
    <row r="30" spans="1:6" ht="13.5" thickBot="1" x14ac:dyDescent="0.25">
      <c r="A30" s="89" t="s">
        <v>11</v>
      </c>
      <c r="B30" s="90"/>
      <c r="C30" s="90"/>
      <c r="D30" s="90"/>
      <c r="E30" s="194">
        <f>SUM(E23:E29)</f>
        <v>51856.899999999994</v>
      </c>
      <c r="F30" s="194">
        <f>SUM(F23:F29)</f>
        <v>58027.899999999994</v>
      </c>
    </row>
    <row r="31" spans="1:6" ht="13.5" thickBot="1" x14ac:dyDescent="0.25">
      <c r="A31" s="89" t="s">
        <v>12</v>
      </c>
      <c r="B31" s="90">
        <v>0</v>
      </c>
      <c r="C31" s="90"/>
      <c r="D31" s="90"/>
      <c r="E31" s="148">
        <v>0</v>
      </c>
      <c r="F31" s="149">
        <v>0</v>
      </c>
    </row>
    <row r="32" spans="1:6" ht="13.5" thickBot="1" x14ac:dyDescent="0.25">
      <c r="A32" s="92" t="s">
        <v>13</v>
      </c>
      <c r="B32" s="90" t="s">
        <v>67</v>
      </c>
      <c r="C32" s="90" t="s">
        <v>67</v>
      </c>
      <c r="D32" s="90" t="s">
        <v>67</v>
      </c>
      <c r="E32" s="195">
        <f>E31+E30</f>
        <v>51856.899999999994</v>
      </c>
      <c r="F32" s="195">
        <f>F31+F30</f>
        <v>58027.899999999994</v>
      </c>
    </row>
    <row r="34" spans="1:6" ht="10.5" customHeight="1" x14ac:dyDescent="0.2"/>
    <row r="35" spans="1:6" ht="40.5" customHeight="1" x14ac:dyDescent="0.25">
      <c r="A35" s="64" t="s">
        <v>14</v>
      </c>
      <c r="B35" s="65"/>
      <c r="C35" s="65"/>
      <c r="D35" s="65"/>
      <c r="E35" s="65"/>
      <c r="F35" s="65"/>
    </row>
    <row r="36" spans="1:6" ht="27.75" customHeight="1" x14ac:dyDescent="0.2">
      <c r="A36" s="93"/>
    </row>
    <row r="37" spans="1:6" ht="24" customHeight="1" x14ac:dyDescent="0.2">
      <c r="A37" s="1414" t="s">
        <v>22</v>
      </c>
      <c r="B37" s="1414"/>
      <c r="C37" s="1414"/>
      <c r="D37" s="710" t="s">
        <v>15</v>
      </c>
      <c r="E37" s="727" t="s">
        <v>956</v>
      </c>
      <c r="F37" s="727" t="s">
        <v>1049</v>
      </c>
    </row>
    <row r="38" spans="1:6" ht="24" customHeight="1" x14ac:dyDescent="0.2">
      <c r="A38" s="122" t="s">
        <v>841</v>
      </c>
      <c r="B38" s="986" t="s">
        <v>837</v>
      </c>
      <c r="C38" s="987"/>
      <c r="D38" s="45" t="s">
        <v>838</v>
      </c>
      <c r="E38" s="258" t="s">
        <v>240</v>
      </c>
      <c r="F38" s="258" t="s">
        <v>622</v>
      </c>
    </row>
    <row r="39" spans="1:6" ht="24" customHeight="1" x14ac:dyDescent="0.2">
      <c r="A39" s="1412" t="s">
        <v>842</v>
      </c>
      <c r="B39" s="989"/>
      <c r="C39" s="990"/>
      <c r="D39" s="45" t="s">
        <v>838</v>
      </c>
      <c r="E39" s="258" t="s">
        <v>240</v>
      </c>
      <c r="F39" s="258" t="s">
        <v>622</v>
      </c>
    </row>
    <row r="40" spans="1:6" ht="28.5" customHeight="1" x14ac:dyDescent="0.2">
      <c r="A40" s="1413"/>
      <c r="B40" s="992"/>
      <c r="C40" s="993"/>
      <c r="D40" s="45" t="s">
        <v>844</v>
      </c>
      <c r="E40" s="258" t="s">
        <v>451</v>
      </c>
      <c r="F40" s="258" t="s">
        <v>973</v>
      </c>
    </row>
    <row r="41" spans="1:6" ht="26.25" customHeight="1" x14ac:dyDescent="0.2">
      <c r="A41" s="122" t="s">
        <v>841</v>
      </c>
      <c r="B41" s="1420" t="s">
        <v>836</v>
      </c>
      <c r="C41" s="1421"/>
      <c r="D41" s="45" t="s">
        <v>838</v>
      </c>
      <c r="E41" s="258" t="s">
        <v>416</v>
      </c>
      <c r="F41" s="63">
        <v>80</v>
      </c>
    </row>
    <row r="42" spans="1:6" ht="27" customHeight="1" x14ac:dyDescent="0.2">
      <c r="A42" s="122" t="s">
        <v>841</v>
      </c>
      <c r="B42" s="986" t="s">
        <v>676</v>
      </c>
      <c r="C42" s="988"/>
      <c r="D42" s="45" t="s">
        <v>838</v>
      </c>
      <c r="E42" s="258" t="s">
        <v>968</v>
      </c>
      <c r="F42" s="258" t="s">
        <v>1051</v>
      </c>
    </row>
    <row r="43" spans="1:6" ht="24" customHeight="1" x14ac:dyDescent="0.2">
      <c r="A43" s="724" t="s">
        <v>842</v>
      </c>
      <c r="B43" s="989"/>
      <c r="C43" s="991"/>
      <c r="D43" s="725" t="s">
        <v>838</v>
      </c>
      <c r="E43" s="714" t="s">
        <v>968</v>
      </c>
      <c r="F43" s="714" t="s">
        <v>1051</v>
      </c>
    </row>
    <row r="44" spans="1:6" ht="27" customHeight="1" x14ac:dyDescent="0.2">
      <c r="A44" s="170" t="s">
        <v>841</v>
      </c>
      <c r="B44" s="968" t="s">
        <v>843</v>
      </c>
      <c r="C44" s="968"/>
      <c r="D44" s="45" t="s">
        <v>838</v>
      </c>
      <c r="E44" s="258" t="s">
        <v>621</v>
      </c>
      <c r="F44" s="258" t="s">
        <v>973</v>
      </c>
    </row>
    <row r="45" spans="1:6" ht="20.25" customHeight="1" x14ac:dyDescent="0.2">
      <c r="A45" s="170" t="s">
        <v>842</v>
      </c>
      <c r="B45" s="968"/>
      <c r="C45" s="968"/>
      <c r="D45" s="45" t="s">
        <v>838</v>
      </c>
      <c r="E45" s="258" t="s">
        <v>979</v>
      </c>
      <c r="F45" s="258" t="s">
        <v>973</v>
      </c>
    </row>
    <row r="46" spans="1:6" ht="20.25" customHeight="1" x14ac:dyDescent="0.2">
      <c r="E46" s="97"/>
      <c r="F46" s="97"/>
    </row>
    <row r="47" spans="1:6" ht="38.25" customHeight="1" x14ac:dyDescent="0.2">
      <c r="A47" s="98" t="s">
        <v>16</v>
      </c>
    </row>
    <row r="48" spans="1:6" ht="32.25" customHeight="1" x14ac:dyDescent="0.2">
      <c r="A48" s="1411" t="s">
        <v>17</v>
      </c>
      <c r="B48" s="968" t="s">
        <v>403</v>
      </c>
      <c r="C48" s="968"/>
      <c r="D48" s="1034" t="s">
        <v>845</v>
      </c>
      <c r="E48" s="1034"/>
      <c r="F48" s="1034"/>
    </row>
    <row r="49" spans="1:6" ht="78" customHeight="1" x14ac:dyDescent="0.2">
      <c r="A49" s="1411"/>
      <c r="B49" s="968" t="s">
        <v>836</v>
      </c>
      <c r="C49" s="968"/>
      <c r="D49" s="1034" t="s">
        <v>1050</v>
      </c>
      <c r="E49" s="1034"/>
      <c r="F49" s="1034"/>
    </row>
    <row r="50" spans="1:6" ht="68.25" customHeight="1" x14ac:dyDescent="0.2">
      <c r="A50" s="1411"/>
      <c r="B50" s="968" t="s">
        <v>676</v>
      </c>
      <c r="C50" s="968"/>
      <c r="D50" s="1034" t="s">
        <v>1052</v>
      </c>
      <c r="E50" s="1034"/>
      <c r="F50" s="1034"/>
    </row>
    <row r="51" spans="1:6" ht="41.25" customHeight="1" x14ac:dyDescent="0.2">
      <c r="A51" s="1411"/>
      <c r="B51" s="968" t="s">
        <v>843</v>
      </c>
      <c r="C51" s="968"/>
      <c r="D51" s="1034" t="s">
        <v>1215</v>
      </c>
      <c r="E51" s="1034"/>
      <c r="F51" s="1034"/>
    </row>
    <row r="53" spans="1:6" ht="24" x14ac:dyDescent="0.2">
      <c r="A53" s="99" t="s">
        <v>29</v>
      </c>
      <c r="B53" s="971"/>
      <c r="C53" s="971"/>
      <c r="D53" s="971"/>
      <c r="E53" s="971"/>
      <c r="F53" s="971"/>
    </row>
  </sheetData>
  <sheetProtection selectLockedCells="1" selectUnlockedCells="1"/>
  <mergeCells count="28">
    <mergeCell ref="B53:F53"/>
    <mergeCell ref="C14:D14"/>
    <mergeCell ref="C15:D15"/>
    <mergeCell ref="C17:F17"/>
    <mergeCell ref="B41:C41"/>
    <mergeCell ref="B51:C51"/>
    <mergeCell ref="D51:F51"/>
    <mergeCell ref="D48:F48"/>
    <mergeCell ref="B50:C50"/>
    <mergeCell ref="D50:F50"/>
    <mergeCell ref="C13:D13"/>
    <mergeCell ref="A23:A24"/>
    <mergeCell ref="B49:C49"/>
    <mergeCell ref="D49:F49"/>
    <mergeCell ref="A26:A27"/>
    <mergeCell ref="B42:C43"/>
    <mergeCell ref="B44:C45"/>
    <mergeCell ref="A48:A51"/>
    <mergeCell ref="A39:A40"/>
    <mergeCell ref="A37:C37"/>
    <mergeCell ref="A28:A29"/>
    <mergeCell ref="B48:C48"/>
    <mergeCell ref="B38:C40"/>
    <mergeCell ref="D4:F4"/>
    <mergeCell ref="D5:F5"/>
    <mergeCell ref="C9:F9"/>
    <mergeCell ref="C10:F10"/>
    <mergeCell ref="C12:D12"/>
  </mergeCells>
  <pageMargins left="0.7" right="0.7" top="0.75" bottom="0.75" header="0.3" footer="0.3"/>
  <pageSetup paperSize="9" scale="81" firstPageNumber="0" fitToHeight="0" orientation="portrait" verticalDpi="3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rgb="FFFFFF00"/>
    <pageSetUpPr fitToPage="1"/>
  </sheetPr>
  <dimension ref="A2:G38"/>
  <sheetViews>
    <sheetView workbookViewId="0">
      <selection activeCell="B38" sqref="B38:F38"/>
    </sheetView>
  </sheetViews>
  <sheetFormatPr defaultRowHeight="12.75" x14ac:dyDescent="0.2"/>
  <cols>
    <col min="1" max="1" width="32.140625" style="66" customWidth="1"/>
    <col min="2" max="2" width="8.140625" style="66" customWidth="1"/>
    <col min="3" max="3" width="7" style="66" customWidth="1"/>
    <col min="4" max="4" width="20" style="66" customWidth="1"/>
    <col min="5" max="5" width="15.85546875" style="66" customWidth="1"/>
    <col min="6" max="6" width="19.28515625" style="66" customWidth="1"/>
    <col min="7" max="7" width="10.85546875" style="66" customWidth="1"/>
    <col min="8" max="16384" width="9.140625" style="66"/>
  </cols>
  <sheetData>
    <row r="2" spans="1:7" ht="15.75" x14ac:dyDescent="0.25">
      <c r="A2" s="64" t="s">
        <v>4</v>
      </c>
      <c r="B2" s="64"/>
      <c r="C2" s="65"/>
      <c r="D2" s="65"/>
      <c r="E2" s="65"/>
      <c r="F2" s="65"/>
      <c r="G2" s="65"/>
    </row>
    <row r="3" spans="1:7" ht="16.5" thickBot="1" x14ac:dyDescent="0.3">
      <c r="A3" s="67"/>
      <c r="B3" s="68"/>
    </row>
    <row r="4" spans="1:7" ht="13.5" thickBot="1" x14ac:dyDescent="0.25">
      <c r="A4" s="69"/>
      <c r="B4" s="69"/>
      <c r="C4" s="70" t="s">
        <v>24</v>
      </c>
      <c r="D4" s="927" t="s">
        <v>3</v>
      </c>
      <c r="E4" s="927"/>
      <c r="F4" s="927"/>
      <c r="G4" s="927"/>
    </row>
    <row r="5" spans="1:7" ht="13.5" thickBot="1" x14ac:dyDescent="0.25">
      <c r="A5" s="71" t="s">
        <v>0</v>
      </c>
      <c r="B5" s="69"/>
      <c r="C5" s="72">
        <v>12</v>
      </c>
      <c r="D5" s="930" t="s">
        <v>117</v>
      </c>
      <c r="E5" s="930"/>
      <c r="F5" s="930"/>
      <c r="G5" s="930"/>
    </row>
    <row r="6" spans="1:7" ht="13.5" thickBot="1" x14ac:dyDescent="0.25">
      <c r="A6" s="73" t="s">
        <v>642</v>
      </c>
      <c r="B6" s="69"/>
      <c r="C6" s="74" t="s">
        <v>133</v>
      </c>
      <c r="D6" s="105" t="s">
        <v>710</v>
      </c>
      <c r="E6" s="106"/>
      <c r="F6" s="106"/>
      <c r="G6" s="107"/>
    </row>
    <row r="7" spans="1:7" ht="13.5" thickBot="1" x14ac:dyDescent="0.25">
      <c r="A7" s="78"/>
      <c r="B7" s="69"/>
      <c r="C7" s="69"/>
      <c r="D7" s="69"/>
      <c r="E7" s="69"/>
      <c r="F7" s="69"/>
    </row>
    <row r="8" spans="1:7" ht="13.5" thickBot="1" x14ac:dyDescent="0.25">
      <c r="A8" s="71" t="s">
        <v>21</v>
      </c>
      <c r="B8" s="69"/>
      <c r="C8" s="79" t="s">
        <v>64</v>
      </c>
      <c r="D8" s="113"/>
      <c r="E8" s="113"/>
      <c r="F8" s="113"/>
      <c r="G8" s="80"/>
    </row>
    <row r="9" spans="1:7" ht="13.5" thickBot="1" x14ac:dyDescent="0.25">
      <c r="A9" s="73" t="s">
        <v>42</v>
      </c>
      <c r="B9" s="69"/>
      <c r="C9" s="1007" t="s">
        <v>48</v>
      </c>
      <c r="D9" s="1008"/>
      <c r="E9" s="1008"/>
      <c r="F9" s="1008"/>
      <c r="G9" s="1009"/>
    </row>
    <row r="10" spans="1:7" ht="13.5" thickBot="1" x14ac:dyDescent="0.25">
      <c r="A10" s="73" t="s">
        <v>26</v>
      </c>
      <c r="B10" s="69"/>
      <c r="C10" s="933" t="s">
        <v>65</v>
      </c>
      <c r="D10" s="933"/>
      <c r="E10" s="933"/>
      <c r="F10" s="933"/>
      <c r="G10" s="933"/>
    </row>
    <row r="11" spans="1:7" ht="13.5" thickBot="1" x14ac:dyDescent="0.25">
      <c r="A11" s="78"/>
      <c r="B11" s="69"/>
      <c r="C11" s="69"/>
      <c r="D11" s="69"/>
      <c r="E11" s="69"/>
      <c r="F11" s="69"/>
    </row>
    <row r="12" spans="1:7" ht="13.5" thickBot="1" x14ac:dyDescent="0.25">
      <c r="A12" s="78"/>
      <c r="B12" s="69"/>
      <c r="C12" s="927" t="s">
        <v>28</v>
      </c>
      <c r="D12" s="927"/>
      <c r="E12" s="69"/>
      <c r="F12" s="69"/>
    </row>
    <row r="13" spans="1:7" ht="13.5" thickBot="1" x14ac:dyDescent="0.25">
      <c r="A13" s="81" t="s">
        <v>2</v>
      </c>
      <c r="B13" s="69"/>
      <c r="C13" s="935">
        <v>226</v>
      </c>
      <c r="D13" s="935"/>
      <c r="E13" s="69"/>
      <c r="F13" s="69"/>
    </row>
    <row r="14" spans="1:7" ht="13.5" thickBot="1" x14ac:dyDescent="0.25">
      <c r="A14" s="71" t="s">
        <v>20</v>
      </c>
      <c r="B14" s="69"/>
      <c r="C14" s="935">
        <v>340.9</v>
      </c>
      <c r="D14" s="935"/>
      <c r="E14" s="69"/>
      <c r="F14" s="69"/>
    </row>
    <row r="15" spans="1:7" ht="13.5" thickBot="1" x14ac:dyDescent="0.25">
      <c r="A15" s="73" t="s">
        <v>1</v>
      </c>
      <c r="B15" s="69"/>
      <c r="C15" s="935">
        <v>340.9</v>
      </c>
      <c r="D15" s="935"/>
      <c r="E15" s="69"/>
      <c r="F15" s="69"/>
    </row>
    <row r="16" spans="1:7" ht="13.5" thickBot="1" x14ac:dyDescent="0.25">
      <c r="A16" s="82"/>
      <c r="B16" s="69"/>
      <c r="C16" s="83"/>
      <c r="D16" s="83"/>
      <c r="E16" s="84"/>
      <c r="F16" s="84"/>
      <c r="G16" s="85"/>
    </row>
    <row r="17" spans="1:7" ht="13.5" thickBot="1" x14ac:dyDescent="0.25">
      <c r="A17" s="71" t="s">
        <v>18</v>
      </c>
      <c r="B17" s="84"/>
      <c r="C17" s="933" t="s">
        <v>941</v>
      </c>
      <c r="D17" s="933"/>
      <c r="E17" s="933"/>
      <c r="F17" s="933"/>
      <c r="G17" s="933"/>
    </row>
    <row r="18" spans="1:7" ht="13.5" thickBot="1" x14ac:dyDescent="0.25">
      <c r="A18" s="73" t="s">
        <v>19</v>
      </c>
      <c r="B18" s="69"/>
      <c r="C18" s="79" t="s">
        <v>890</v>
      </c>
      <c r="D18" s="113"/>
      <c r="E18" s="113"/>
      <c r="F18" s="113"/>
      <c r="G18" s="80"/>
    </row>
    <row r="19" spans="1:7" x14ac:dyDescent="0.2">
      <c r="B19" s="69"/>
    </row>
    <row r="20" spans="1:7" ht="15.75" x14ac:dyDescent="0.25">
      <c r="A20" s="64" t="s">
        <v>5</v>
      </c>
      <c r="B20" s="64"/>
      <c r="C20" s="65"/>
      <c r="D20" s="65"/>
      <c r="E20" s="65"/>
      <c r="F20" s="65"/>
      <c r="G20" s="65"/>
    </row>
    <row r="21" spans="1:7" ht="15.75" x14ac:dyDescent="0.25">
      <c r="A21" s="67"/>
      <c r="C21" s="85"/>
      <c r="D21" s="85"/>
      <c r="E21" s="85"/>
      <c r="F21" s="85"/>
      <c r="G21" s="85"/>
    </row>
    <row r="22" spans="1:7" x14ac:dyDescent="0.2">
      <c r="A22" s="86" t="s">
        <v>23</v>
      </c>
      <c r="B22" s="87" t="s">
        <v>6</v>
      </c>
      <c r="C22" s="87" t="s">
        <v>7</v>
      </c>
      <c r="D22" s="87" t="s">
        <v>8</v>
      </c>
      <c r="E22" s="87" t="s">
        <v>9</v>
      </c>
      <c r="F22" s="87" t="s">
        <v>10</v>
      </c>
    </row>
    <row r="23" spans="1:7" ht="13.5" thickBot="1" x14ac:dyDescent="0.25">
      <c r="A23" s="88"/>
      <c r="B23" s="196">
        <v>640</v>
      </c>
      <c r="C23" s="88"/>
      <c r="D23" s="197" t="s">
        <v>66</v>
      </c>
      <c r="E23" s="130">
        <v>340900</v>
      </c>
      <c r="F23" s="130">
        <v>340900</v>
      </c>
    </row>
    <row r="24" spans="1:7" ht="13.5" thickBot="1" x14ac:dyDescent="0.25">
      <c r="A24" s="89" t="s">
        <v>11</v>
      </c>
      <c r="B24" s="90"/>
      <c r="C24" s="90"/>
      <c r="D24" s="90"/>
      <c r="E24" s="131">
        <f>E23</f>
        <v>340900</v>
      </c>
      <c r="F24" s="131">
        <f>F23</f>
        <v>340900</v>
      </c>
    </row>
    <row r="25" spans="1:7" ht="13.5" thickBot="1" x14ac:dyDescent="0.25">
      <c r="A25" s="89" t="s">
        <v>12</v>
      </c>
      <c r="B25" s="90">
        <v>0</v>
      </c>
      <c r="C25" s="90"/>
      <c r="D25" s="90"/>
      <c r="E25" s="132">
        <v>0</v>
      </c>
      <c r="F25" s="133">
        <v>0</v>
      </c>
    </row>
    <row r="26" spans="1:7" ht="13.5" thickBot="1" x14ac:dyDescent="0.25">
      <c r="A26" s="92" t="s">
        <v>13</v>
      </c>
      <c r="B26" s="90" t="s">
        <v>67</v>
      </c>
      <c r="C26" s="90" t="s">
        <v>67</v>
      </c>
      <c r="D26" s="90" t="s">
        <v>67</v>
      </c>
      <c r="E26" s="134">
        <f>E25+E24</f>
        <v>340900</v>
      </c>
      <c r="F26" s="134">
        <f>F25+F24</f>
        <v>340900</v>
      </c>
    </row>
    <row r="30" spans="1:7" ht="15.75" x14ac:dyDescent="0.25">
      <c r="A30" s="64" t="s">
        <v>14</v>
      </c>
      <c r="B30" s="65"/>
      <c r="C30" s="65"/>
      <c r="D30" s="65"/>
      <c r="E30" s="65"/>
      <c r="F30" s="65"/>
      <c r="G30" s="65"/>
    </row>
    <row r="31" spans="1:7" x14ac:dyDescent="0.2">
      <c r="A31" s="93"/>
    </row>
    <row r="32" spans="1:7" ht="22.5" x14ac:dyDescent="0.2">
      <c r="A32" s="967" t="s">
        <v>22</v>
      </c>
      <c r="B32" s="967"/>
      <c r="C32" s="967"/>
      <c r="D32" s="172" t="s">
        <v>15</v>
      </c>
      <c r="E32" s="749" t="s">
        <v>891</v>
      </c>
      <c r="F32" s="94" t="s">
        <v>1008</v>
      </c>
    </row>
    <row r="33" spans="1:7" ht="36" customHeight="1" x14ac:dyDescent="0.2">
      <c r="A33" s="969" t="s">
        <v>136</v>
      </c>
      <c r="B33" s="969"/>
      <c r="C33" s="969"/>
      <c r="D33" s="108" t="s">
        <v>137</v>
      </c>
      <c r="E33" s="96" t="s">
        <v>886</v>
      </c>
      <c r="F33" s="96" t="s">
        <v>165</v>
      </c>
    </row>
    <row r="34" spans="1:7" x14ac:dyDescent="0.2">
      <c r="E34" s="97"/>
      <c r="F34" s="97"/>
      <c r="G34" s="97"/>
    </row>
    <row r="35" spans="1:7" x14ac:dyDescent="0.2">
      <c r="A35" s="98" t="s">
        <v>16</v>
      </c>
    </row>
    <row r="36" spans="1:7" ht="105.75" customHeight="1" x14ac:dyDescent="0.2">
      <c r="A36" s="99" t="s">
        <v>17</v>
      </c>
      <c r="B36" s="971" t="s">
        <v>955</v>
      </c>
      <c r="C36" s="971"/>
      <c r="D36" s="971"/>
      <c r="E36" s="971"/>
      <c r="F36" s="971"/>
    </row>
    <row r="38" spans="1:7" ht="39" customHeight="1" x14ac:dyDescent="0.2">
      <c r="A38" s="99" t="s">
        <v>29</v>
      </c>
      <c r="B38" s="971"/>
      <c r="C38" s="971"/>
      <c r="D38" s="971"/>
      <c r="E38" s="971"/>
      <c r="F38" s="971"/>
    </row>
  </sheetData>
  <sheetProtection selectLockedCells="1" selectUnlockedCells="1"/>
  <mergeCells count="13">
    <mergeCell ref="D4:G4"/>
    <mergeCell ref="D5:G5"/>
    <mergeCell ref="C9:G9"/>
    <mergeCell ref="C10:G10"/>
    <mergeCell ref="C12:D12"/>
    <mergeCell ref="C13:D13"/>
    <mergeCell ref="B36:F36"/>
    <mergeCell ref="B38:F38"/>
    <mergeCell ref="C14:D14"/>
    <mergeCell ref="C15:D15"/>
    <mergeCell ref="C17:G17"/>
    <mergeCell ref="A32:C32"/>
    <mergeCell ref="A33:C33"/>
  </mergeCells>
  <pageMargins left="0.7" right="0.7" top="0.75" bottom="0.75" header="0.3" footer="0.3"/>
  <pageSetup paperSize="9" scale="78" firstPageNumber="0" fitToHeight="0" orientation="portrait" verticalDpi="300"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rgb="FFFFFF00"/>
    <pageSetUpPr fitToPage="1"/>
  </sheetPr>
  <dimension ref="A2:F44"/>
  <sheetViews>
    <sheetView workbookViewId="0">
      <selection activeCell="B43" sqref="B43"/>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27" t="s">
        <v>3</v>
      </c>
      <c r="E4" s="927"/>
      <c r="F4" s="927"/>
    </row>
    <row r="5" spans="1:6" ht="13.5" thickBot="1" x14ac:dyDescent="0.25">
      <c r="A5" s="71" t="s">
        <v>0</v>
      </c>
      <c r="B5" s="69"/>
      <c r="C5" s="72">
        <v>12</v>
      </c>
      <c r="D5" s="930" t="s">
        <v>117</v>
      </c>
      <c r="E5" s="930"/>
      <c r="F5" s="930"/>
    </row>
    <row r="6" spans="1:6" ht="13.5" thickBot="1" x14ac:dyDescent="0.25">
      <c r="A6" s="73" t="s">
        <v>642</v>
      </c>
      <c r="B6" s="69"/>
      <c r="C6" s="664" t="s">
        <v>716</v>
      </c>
      <c r="D6" s="931" t="s">
        <v>717</v>
      </c>
      <c r="E6" s="931"/>
      <c r="F6" s="931"/>
    </row>
    <row r="7" spans="1:6" ht="13.5" thickBot="1" x14ac:dyDescent="0.25">
      <c r="A7" s="73" t="s">
        <v>718</v>
      </c>
      <c r="B7" s="69"/>
      <c r="C7" s="665" t="s">
        <v>715</v>
      </c>
      <c r="D7" s="1422" t="s">
        <v>714</v>
      </c>
      <c r="E7" s="931"/>
      <c r="F7" s="931"/>
    </row>
    <row r="8" spans="1:6" ht="13.5" thickBot="1" x14ac:dyDescent="0.25">
      <c r="A8" s="78"/>
      <c r="B8" s="69"/>
      <c r="C8" s="69"/>
      <c r="D8" s="69"/>
      <c r="E8" s="69"/>
      <c r="F8" s="69"/>
    </row>
    <row r="9" spans="1:6" ht="13.5" thickBot="1" x14ac:dyDescent="0.25">
      <c r="A9" s="71" t="s">
        <v>21</v>
      </c>
      <c r="B9" s="69"/>
      <c r="C9" s="245" t="s">
        <v>719</v>
      </c>
      <c r="D9" s="246"/>
      <c r="E9" s="246"/>
      <c r="F9" s="247"/>
    </row>
    <row r="10" spans="1:6" ht="13.5" thickBot="1" x14ac:dyDescent="0.25">
      <c r="A10" s="73" t="s">
        <v>42</v>
      </c>
      <c r="B10" s="69"/>
      <c r="C10" s="1406" t="s">
        <v>48</v>
      </c>
      <c r="D10" s="1008"/>
      <c r="E10" s="1008"/>
      <c r="F10" s="1407"/>
    </row>
    <row r="11" spans="1:6" ht="30.75" customHeight="1" thickBot="1" x14ac:dyDescent="0.25">
      <c r="A11" s="666" t="s">
        <v>26</v>
      </c>
      <c r="B11" s="69"/>
      <c r="C11" s="1423" t="s">
        <v>720</v>
      </c>
      <c r="D11" s="1424"/>
      <c r="E11" s="1424"/>
      <c r="F11" s="1425"/>
    </row>
    <row r="12" spans="1:6" ht="13.5" thickBot="1" x14ac:dyDescent="0.25">
      <c r="A12" s="78"/>
      <c r="B12" s="69"/>
      <c r="C12" s="69"/>
      <c r="D12" s="69"/>
      <c r="E12" s="69"/>
      <c r="F12" s="69"/>
    </row>
    <row r="13" spans="1:6" ht="13.5" thickBot="1" x14ac:dyDescent="0.25">
      <c r="A13" s="78"/>
      <c r="B13" s="69"/>
      <c r="C13" s="927" t="s">
        <v>28</v>
      </c>
      <c r="D13" s="927"/>
      <c r="E13" s="69"/>
      <c r="F13" s="69"/>
    </row>
    <row r="14" spans="1:6" ht="13.5" thickBot="1" x14ac:dyDescent="0.25">
      <c r="A14" s="81" t="s">
        <v>2</v>
      </c>
      <c r="B14" s="69"/>
      <c r="C14" s="935">
        <v>40</v>
      </c>
      <c r="D14" s="935"/>
      <c r="E14" s="69"/>
      <c r="F14" s="69"/>
    </row>
    <row r="15" spans="1:6" ht="13.5" thickBot="1" x14ac:dyDescent="0.25">
      <c r="A15" s="71" t="s">
        <v>20</v>
      </c>
      <c r="B15" s="69"/>
      <c r="C15" s="935">
        <v>40</v>
      </c>
      <c r="D15" s="935"/>
      <c r="E15" s="69"/>
      <c r="F15" s="69"/>
    </row>
    <row r="16" spans="1:6" ht="13.5" thickBot="1" x14ac:dyDescent="0.25">
      <c r="A16" s="73" t="s">
        <v>1</v>
      </c>
      <c r="B16" s="69"/>
      <c r="C16" s="935">
        <v>60.067</v>
      </c>
      <c r="D16" s="935"/>
      <c r="E16" s="69"/>
      <c r="F16" s="69"/>
    </row>
    <row r="17" spans="1:6" ht="13.5" thickBot="1" x14ac:dyDescent="0.25">
      <c r="A17" s="82"/>
      <c r="B17" s="69"/>
      <c r="C17" s="83"/>
      <c r="D17" s="83"/>
      <c r="E17" s="84"/>
      <c r="F17" s="84"/>
    </row>
    <row r="18" spans="1:6" ht="13.5" thickBot="1" x14ac:dyDescent="0.25">
      <c r="A18" s="71" t="s">
        <v>18</v>
      </c>
      <c r="B18" s="84"/>
      <c r="C18" s="1417" t="s">
        <v>1090</v>
      </c>
      <c r="D18" s="1418"/>
      <c r="E18" s="1418"/>
      <c r="F18" s="1419"/>
    </row>
    <row r="19" spans="1:6" ht="13.5" thickBot="1" x14ac:dyDescent="0.25">
      <c r="A19" s="73" t="s">
        <v>19</v>
      </c>
      <c r="B19" s="69"/>
      <c r="C19" s="405" t="s">
        <v>1007</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28000</v>
      </c>
      <c r="F24" s="201">
        <v>41028.99</v>
      </c>
    </row>
    <row r="25" spans="1:6" x14ac:dyDescent="0.2">
      <c r="A25" s="142"/>
      <c r="B25" s="199">
        <v>620</v>
      </c>
      <c r="C25" s="87"/>
      <c r="D25" s="200" t="s">
        <v>57</v>
      </c>
      <c r="E25" s="201">
        <v>9800</v>
      </c>
      <c r="F25" s="201">
        <v>13760.15</v>
      </c>
    </row>
    <row r="26" spans="1:6" x14ac:dyDescent="0.2">
      <c r="A26" s="142"/>
      <c r="B26" s="199">
        <v>630</v>
      </c>
      <c r="C26" s="87"/>
      <c r="D26" s="200" t="s">
        <v>55</v>
      </c>
      <c r="E26" s="201">
        <v>2000</v>
      </c>
      <c r="F26" s="201">
        <v>3897.65</v>
      </c>
    </row>
    <row r="27" spans="1:6" ht="13.5" thickBot="1" x14ac:dyDescent="0.25">
      <c r="A27" s="88"/>
      <c r="B27" s="196">
        <v>640</v>
      </c>
      <c r="C27" s="88"/>
      <c r="D27" s="202" t="s">
        <v>66</v>
      </c>
      <c r="E27" s="203">
        <v>200</v>
      </c>
      <c r="F27" s="203">
        <v>1380.97</v>
      </c>
    </row>
    <row r="28" spans="1:6" ht="13.5" thickBot="1" x14ac:dyDescent="0.25">
      <c r="A28" s="89" t="s">
        <v>11</v>
      </c>
      <c r="B28" s="90"/>
      <c r="C28" s="90"/>
      <c r="D28" s="90"/>
      <c r="E28" s="131">
        <f>SUM(E24:E27)</f>
        <v>40000</v>
      </c>
      <c r="F28" s="131">
        <f>SUM(F24:F27)</f>
        <v>60067.76</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40000</v>
      </c>
      <c r="F30" s="134">
        <f>SUM(F28:F29)</f>
        <v>60067.76</v>
      </c>
    </row>
    <row r="34" spans="1:6" ht="15.75" x14ac:dyDescent="0.25">
      <c r="A34" s="64" t="s">
        <v>14</v>
      </c>
      <c r="B34" s="65"/>
      <c r="C34" s="65"/>
      <c r="D34" s="65"/>
      <c r="E34" s="65"/>
      <c r="F34" s="65"/>
    </row>
    <row r="35" spans="1:6" x14ac:dyDescent="0.2">
      <c r="A35" s="93"/>
    </row>
    <row r="36" spans="1:6" ht="22.5" x14ac:dyDescent="0.2">
      <c r="A36" s="977" t="s">
        <v>22</v>
      </c>
      <c r="B36" s="977"/>
      <c r="C36" s="977"/>
      <c r="D36" s="219" t="s">
        <v>15</v>
      </c>
      <c r="E36" s="667" t="s">
        <v>891</v>
      </c>
      <c r="F36" s="220" t="s">
        <v>1008</v>
      </c>
    </row>
    <row r="37" spans="1:6" ht="33.75" customHeight="1" x14ac:dyDescent="0.2">
      <c r="A37" s="968" t="s">
        <v>138</v>
      </c>
      <c r="B37" s="968"/>
      <c r="C37" s="968"/>
      <c r="D37" s="412" t="s">
        <v>139</v>
      </c>
      <c r="E37" s="205">
        <v>1</v>
      </c>
      <c r="F37" s="204">
        <v>1</v>
      </c>
    </row>
    <row r="38" spans="1:6" ht="59.25" customHeight="1" x14ac:dyDescent="0.2">
      <c r="A38" s="968"/>
      <c r="B38" s="968"/>
      <c r="C38" s="968"/>
      <c r="D38" s="189" t="s">
        <v>140</v>
      </c>
      <c r="E38" s="205">
        <v>600</v>
      </c>
      <c r="F38" s="205">
        <v>1419</v>
      </c>
    </row>
    <row r="39" spans="1:6" x14ac:dyDescent="0.2">
      <c r="A39" s="968"/>
      <c r="B39" s="968"/>
      <c r="C39" s="968"/>
      <c r="D39" s="189" t="s">
        <v>483</v>
      </c>
      <c r="E39" s="171">
        <v>3</v>
      </c>
      <c r="F39" s="171">
        <v>4</v>
      </c>
    </row>
    <row r="40" spans="1:6" x14ac:dyDescent="0.2">
      <c r="E40" s="97"/>
      <c r="F40" s="97"/>
    </row>
    <row r="41" spans="1:6" x14ac:dyDescent="0.2">
      <c r="A41" s="98" t="s">
        <v>16</v>
      </c>
    </row>
    <row r="42" spans="1:6" ht="111" customHeight="1" x14ac:dyDescent="0.2">
      <c r="A42" s="99" t="s">
        <v>17</v>
      </c>
      <c r="B42" s="971" t="s">
        <v>1109</v>
      </c>
      <c r="C42" s="971"/>
      <c r="D42" s="971"/>
      <c r="E42" s="971"/>
      <c r="F42" s="971"/>
    </row>
    <row r="44" spans="1:6" ht="24" x14ac:dyDescent="0.2">
      <c r="A44" s="99" t="s">
        <v>29</v>
      </c>
      <c r="B44" s="971"/>
      <c r="C44" s="971"/>
      <c r="D44" s="971"/>
      <c r="E44" s="971"/>
      <c r="F44" s="971"/>
    </row>
  </sheetData>
  <sheetProtection selectLockedCells="1" selectUnlockedCells="1"/>
  <mergeCells count="15">
    <mergeCell ref="D4:F4"/>
    <mergeCell ref="D5:F5"/>
    <mergeCell ref="D6:F6"/>
    <mergeCell ref="C10:F10"/>
    <mergeCell ref="C11:F11"/>
    <mergeCell ref="C13:D13"/>
    <mergeCell ref="B42:F42"/>
    <mergeCell ref="B44:F44"/>
    <mergeCell ref="D7:F7"/>
    <mergeCell ref="C14:D14"/>
    <mergeCell ref="C15:D15"/>
    <mergeCell ref="C16:D16"/>
    <mergeCell ref="C18:F18"/>
    <mergeCell ref="A36:C36"/>
    <mergeCell ref="A37:C39"/>
  </mergeCells>
  <pageMargins left="0.7" right="0.7" top="0.75" bottom="0.75" header="0.3" footer="0.3"/>
  <pageSetup paperSize="9" scale="83" firstPageNumber="0" fitToHeight="0" orientation="portrait" verticalDpi="300"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rgb="FFFFFF00"/>
    <pageSetUpPr fitToPage="1"/>
  </sheetPr>
  <dimension ref="A2:F44"/>
  <sheetViews>
    <sheetView topLeftCell="A4" workbookViewId="0">
      <selection activeCell="D29" sqref="D29"/>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27" t="s">
        <v>3</v>
      </c>
      <c r="E4" s="927"/>
      <c r="F4" s="927"/>
    </row>
    <row r="5" spans="1:6" ht="13.5" thickBot="1" x14ac:dyDescent="0.25">
      <c r="A5" s="71" t="s">
        <v>0</v>
      </c>
      <c r="B5" s="69"/>
      <c r="C5" s="72">
        <v>12</v>
      </c>
      <c r="D5" s="930" t="s">
        <v>117</v>
      </c>
      <c r="E5" s="930"/>
      <c r="F5" s="930"/>
    </row>
    <row r="6" spans="1:6" ht="13.5" thickBot="1" x14ac:dyDescent="0.25">
      <c r="A6" s="73" t="s">
        <v>642</v>
      </c>
      <c r="B6" s="69"/>
      <c r="C6" s="74" t="s">
        <v>716</v>
      </c>
      <c r="D6" s="931" t="s">
        <v>485</v>
      </c>
      <c r="E6" s="931"/>
      <c r="F6" s="931"/>
    </row>
    <row r="7" spans="1:6" ht="13.5" thickBot="1" x14ac:dyDescent="0.25">
      <c r="A7" s="663" t="s">
        <v>27</v>
      </c>
      <c r="B7" s="69"/>
      <c r="C7" s="74" t="s">
        <v>721</v>
      </c>
      <c r="D7" s="931" t="s">
        <v>722</v>
      </c>
      <c r="E7" s="931"/>
      <c r="F7" s="931"/>
    </row>
    <row r="8" spans="1:6" ht="13.5" thickBot="1" x14ac:dyDescent="0.25">
      <c r="A8" s="78"/>
      <c r="B8" s="69"/>
      <c r="C8" s="69"/>
      <c r="D8" s="69"/>
      <c r="E8" s="69"/>
      <c r="F8" s="69"/>
    </row>
    <row r="9" spans="1:6" ht="13.5" thickBot="1" x14ac:dyDescent="0.25">
      <c r="A9" s="71" t="s">
        <v>21</v>
      </c>
      <c r="B9" s="69"/>
      <c r="C9" s="245" t="s">
        <v>64</v>
      </c>
      <c r="D9" s="246"/>
      <c r="E9" s="246"/>
      <c r="F9" s="247"/>
    </row>
    <row r="10" spans="1:6" ht="13.5" thickBot="1" x14ac:dyDescent="0.25">
      <c r="A10" s="73" t="s">
        <v>42</v>
      </c>
      <c r="B10" s="69"/>
      <c r="C10" s="1406" t="s">
        <v>48</v>
      </c>
      <c r="D10" s="1008"/>
      <c r="E10" s="1008"/>
      <c r="F10" s="1407"/>
    </row>
    <row r="11" spans="1:6" ht="13.5" thickBot="1" x14ac:dyDescent="0.25">
      <c r="A11" s="73" t="s">
        <v>26</v>
      </c>
      <c r="B11" s="69"/>
      <c r="C11" s="936" t="s">
        <v>65</v>
      </c>
      <c r="D11" s="937"/>
      <c r="E11" s="937"/>
      <c r="F11" s="938"/>
    </row>
    <row r="12" spans="1:6" ht="13.5" thickBot="1" x14ac:dyDescent="0.25">
      <c r="A12" s="78"/>
      <c r="B12" s="69"/>
      <c r="C12" s="69"/>
      <c r="D12" s="69"/>
      <c r="E12" s="69"/>
      <c r="F12" s="69"/>
    </row>
    <row r="13" spans="1:6" ht="13.5" thickBot="1" x14ac:dyDescent="0.25">
      <c r="A13" s="78"/>
      <c r="B13" s="69"/>
      <c r="C13" s="927" t="s">
        <v>28</v>
      </c>
      <c r="D13" s="927"/>
      <c r="E13" s="69"/>
      <c r="F13" s="69"/>
    </row>
    <row r="14" spans="1:6" ht="13.5" thickBot="1" x14ac:dyDescent="0.25">
      <c r="A14" s="81" t="s">
        <v>2</v>
      </c>
      <c r="B14" s="69"/>
      <c r="C14" s="935">
        <v>43.19</v>
      </c>
      <c r="D14" s="935"/>
      <c r="E14" s="69"/>
      <c r="F14" s="69"/>
    </row>
    <row r="15" spans="1:6" ht="13.5" thickBot="1" x14ac:dyDescent="0.25">
      <c r="A15" s="71" t="s">
        <v>20</v>
      </c>
      <c r="B15" s="69"/>
      <c r="C15" s="935">
        <v>49.695</v>
      </c>
      <c r="D15" s="935"/>
      <c r="E15" s="69"/>
      <c r="F15" s="69"/>
    </row>
    <row r="16" spans="1:6" ht="13.5" thickBot="1" x14ac:dyDescent="0.25">
      <c r="A16" s="73" t="s">
        <v>1</v>
      </c>
      <c r="B16" s="69"/>
      <c r="C16" s="935">
        <v>58.505000000000003</v>
      </c>
      <c r="D16" s="935"/>
      <c r="E16" s="69"/>
      <c r="F16" s="69"/>
    </row>
    <row r="17" spans="1:6" ht="13.5" thickBot="1" x14ac:dyDescent="0.25">
      <c r="A17" s="82"/>
      <c r="B17" s="69"/>
      <c r="C17" s="83"/>
      <c r="D17" s="83"/>
      <c r="E17" s="84"/>
      <c r="F17" s="84"/>
    </row>
    <row r="18" spans="1:6" ht="13.5" thickBot="1" x14ac:dyDescent="0.25">
      <c r="A18" s="71" t="s">
        <v>18</v>
      </c>
      <c r="B18" s="84"/>
      <c r="C18" s="1417" t="s">
        <v>1021</v>
      </c>
      <c r="D18" s="1418"/>
      <c r="E18" s="1418"/>
      <c r="F18" s="1419"/>
    </row>
    <row r="19" spans="1:6" ht="13.5" thickBot="1" x14ac:dyDescent="0.25">
      <c r="A19" s="73" t="s">
        <v>19</v>
      </c>
      <c r="B19" s="69"/>
      <c r="C19" s="405" t="s">
        <v>1007</v>
      </c>
      <c r="D19" s="406"/>
      <c r="E19" s="406"/>
      <c r="F19" s="407"/>
    </row>
    <row r="20" spans="1:6" x14ac:dyDescent="0.2">
      <c r="B20" s="69"/>
    </row>
    <row r="21" spans="1:6" ht="15.75" x14ac:dyDescent="0.25">
      <c r="A21" s="64" t="s">
        <v>5</v>
      </c>
      <c r="B21" s="64"/>
      <c r="C21" s="65"/>
      <c r="D21" s="65"/>
      <c r="E21" s="65"/>
      <c r="F21" s="65"/>
    </row>
    <row r="22" spans="1:6" ht="15.75" x14ac:dyDescent="0.25">
      <c r="A22" s="67"/>
      <c r="C22" s="85"/>
      <c r="D22" s="85"/>
      <c r="E22" s="85"/>
      <c r="F22" s="85"/>
    </row>
    <row r="23" spans="1:6" x14ac:dyDescent="0.2">
      <c r="A23" s="86" t="s">
        <v>23</v>
      </c>
      <c r="B23" s="87" t="s">
        <v>6</v>
      </c>
      <c r="C23" s="87" t="s">
        <v>7</v>
      </c>
      <c r="D23" s="87" t="s">
        <v>8</v>
      </c>
      <c r="E23" s="87" t="s">
        <v>9</v>
      </c>
      <c r="F23" s="87" t="s">
        <v>10</v>
      </c>
    </row>
    <row r="24" spans="1:6" x14ac:dyDescent="0.2">
      <c r="A24" s="142"/>
      <c r="B24" s="199">
        <v>610</v>
      </c>
      <c r="C24" s="87"/>
      <c r="D24" s="200" t="s">
        <v>54</v>
      </c>
      <c r="E24" s="201">
        <v>34000</v>
      </c>
      <c r="F24" s="201">
        <v>39478.14</v>
      </c>
    </row>
    <row r="25" spans="1:6" x14ac:dyDescent="0.2">
      <c r="A25" s="142"/>
      <c r="B25" s="199">
        <v>620</v>
      </c>
      <c r="C25" s="87"/>
      <c r="D25" s="200" t="s">
        <v>57</v>
      </c>
      <c r="E25" s="201">
        <v>11990</v>
      </c>
      <c r="F25" s="201">
        <v>14019.83</v>
      </c>
    </row>
    <row r="26" spans="1:6" x14ac:dyDescent="0.2">
      <c r="A26" s="142"/>
      <c r="B26" s="199">
        <v>630</v>
      </c>
      <c r="C26" s="87"/>
      <c r="D26" s="200" t="s">
        <v>55</v>
      </c>
      <c r="E26" s="201">
        <v>3305</v>
      </c>
      <c r="F26" s="201">
        <v>4703.8999999999996</v>
      </c>
    </row>
    <row r="27" spans="1:6" ht="13.5" thickBot="1" x14ac:dyDescent="0.25">
      <c r="A27" s="88"/>
      <c r="B27" s="196">
        <v>640</v>
      </c>
      <c r="C27" s="88"/>
      <c r="D27" s="202" t="s">
        <v>66</v>
      </c>
      <c r="E27" s="203">
        <v>400</v>
      </c>
      <c r="F27" s="203">
        <v>303.60000000000002</v>
      </c>
    </row>
    <row r="28" spans="1:6" ht="13.5" thickBot="1" x14ac:dyDescent="0.25">
      <c r="A28" s="89" t="s">
        <v>11</v>
      </c>
      <c r="B28" s="90"/>
      <c r="C28" s="90"/>
      <c r="D28" s="90"/>
      <c r="E28" s="131">
        <f>SUM(E24:E27)</f>
        <v>49695</v>
      </c>
      <c r="F28" s="131">
        <f>SUM(F24:F27)</f>
        <v>58505.47</v>
      </c>
    </row>
    <row r="29" spans="1:6" ht="13.5" thickBot="1" x14ac:dyDescent="0.25">
      <c r="A29" s="89" t="s">
        <v>12</v>
      </c>
      <c r="B29" s="90">
        <v>0</v>
      </c>
      <c r="C29" s="90"/>
      <c r="D29" s="90"/>
      <c r="E29" s="132">
        <v>0</v>
      </c>
      <c r="F29" s="133">
        <v>0</v>
      </c>
    </row>
    <row r="30" spans="1:6" ht="13.5" thickBot="1" x14ac:dyDescent="0.25">
      <c r="A30" s="92" t="s">
        <v>13</v>
      </c>
      <c r="B30" s="90" t="s">
        <v>67</v>
      </c>
      <c r="C30" s="90" t="s">
        <v>67</v>
      </c>
      <c r="D30" s="90" t="s">
        <v>67</v>
      </c>
      <c r="E30" s="134">
        <f>SUM(E28:E29)</f>
        <v>49695</v>
      </c>
      <c r="F30" s="134">
        <f>SUM(F28:F29)</f>
        <v>58505.47</v>
      </c>
    </row>
    <row r="34" spans="1:6" ht="15.75" x14ac:dyDescent="0.25">
      <c r="A34" s="64" t="s">
        <v>14</v>
      </c>
      <c r="B34" s="65"/>
      <c r="C34" s="65"/>
      <c r="D34" s="65"/>
      <c r="E34" s="65"/>
      <c r="F34" s="65"/>
    </row>
    <row r="35" spans="1:6" x14ac:dyDescent="0.2">
      <c r="A35" s="93"/>
    </row>
    <row r="36" spans="1:6" ht="22.5" x14ac:dyDescent="0.2">
      <c r="A36" s="977" t="s">
        <v>22</v>
      </c>
      <c r="B36" s="977"/>
      <c r="C36" s="977"/>
      <c r="D36" s="219" t="s">
        <v>15</v>
      </c>
      <c r="E36" s="667" t="s">
        <v>891</v>
      </c>
      <c r="F36" s="220" t="s">
        <v>1008</v>
      </c>
    </row>
    <row r="37" spans="1:6" ht="33.75" customHeight="1" x14ac:dyDescent="0.2">
      <c r="A37" s="968" t="s">
        <v>138</v>
      </c>
      <c r="B37" s="968"/>
      <c r="C37" s="968"/>
      <c r="D37" s="412" t="s">
        <v>139</v>
      </c>
      <c r="E37" s="205">
        <v>1</v>
      </c>
      <c r="F37" s="204">
        <v>1</v>
      </c>
    </row>
    <row r="38" spans="1:6" ht="33.75" customHeight="1" x14ac:dyDescent="0.2">
      <c r="A38" s="968"/>
      <c r="B38" s="968"/>
      <c r="C38" s="968"/>
      <c r="D38" s="189" t="s">
        <v>140</v>
      </c>
      <c r="E38" s="205">
        <v>600</v>
      </c>
      <c r="F38" s="204">
        <v>551</v>
      </c>
    </row>
    <row r="39" spans="1:6" ht="22.35" customHeight="1" x14ac:dyDescent="0.2">
      <c r="A39" s="968"/>
      <c r="B39" s="968"/>
      <c r="C39" s="968"/>
      <c r="D39" s="189" t="s">
        <v>484</v>
      </c>
      <c r="E39" s="171">
        <v>3</v>
      </c>
      <c r="F39" s="171">
        <v>4</v>
      </c>
    </row>
    <row r="40" spans="1:6" x14ac:dyDescent="0.2">
      <c r="E40" s="97"/>
      <c r="F40" s="97"/>
    </row>
    <row r="41" spans="1:6" x14ac:dyDescent="0.2">
      <c r="A41" s="98" t="s">
        <v>16</v>
      </c>
    </row>
    <row r="42" spans="1:6" ht="168.75" customHeight="1" x14ac:dyDescent="0.2">
      <c r="A42" s="99" t="s">
        <v>17</v>
      </c>
      <c r="B42" s="971" t="s">
        <v>1022</v>
      </c>
      <c r="C42" s="971"/>
      <c r="D42" s="971"/>
      <c r="E42" s="971"/>
      <c r="F42" s="971"/>
    </row>
    <row r="44" spans="1:6" ht="50.25" customHeight="1" x14ac:dyDescent="0.2">
      <c r="A44" s="99" t="s">
        <v>29</v>
      </c>
      <c r="B44" s="971" t="s">
        <v>874</v>
      </c>
      <c r="C44" s="971"/>
      <c r="D44" s="971"/>
      <c r="E44" s="971"/>
      <c r="F44" s="971"/>
    </row>
  </sheetData>
  <sheetProtection selectLockedCells="1" selectUnlockedCells="1"/>
  <mergeCells count="15">
    <mergeCell ref="D4:F4"/>
    <mergeCell ref="D5:F5"/>
    <mergeCell ref="D6:F6"/>
    <mergeCell ref="C10:F10"/>
    <mergeCell ref="C11:F11"/>
    <mergeCell ref="C13:D13"/>
    <mergeCell ref="D7:F7"/>
    <mergeCell ref="B42:F42"/>
    <mergeCell ref="B44:F44"/>
    <mergeCell ref="C14:D14"/>
    <mergeCell ref="C15:D15"/>
    <mergeCell ref="C16:D16"/>
    <mergeCell ref="C18:F18"/>
    <mergeCell ref="A36:C36"/>
    <mergeCell ref="A37:C39"/>
  </mergeCells>
  <pageMargins left="0.7" right="0.7" top="0.75" bottom="0.75" header="0.3" footer="0.3"/>
  <pageSetup paperSize="9" scale="83" firstPageNumber="0" fitToHeight="0" orientation="portrait" verticalDpi="300"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FFFF00"/>
    <pageSetUpPr fitToPage="1"/>
  </sheetPr>
  <dimension ref="A2:F40"/>
  <sheetViews>
    <sheetView workbookViewId="0">
      <selection activeCell="F28" sqref="F28"/>
    </sheetView>
  </sheetViews>
  <sheetFormatPr defaultRowHeight="12.75" x14ac:dyDescent="0.2"/>
  <cols>
    <col min="1" max="1" width="32.140625" style="66" customWidth="1"/>
    <col min="2" max="2" width="8.140625" style="66" customWidth="1"/>
    <col min="3" max="3" width="11.85546875" style="66" customWidth="1"/>
    <col min="4" max="4" width="20" style="66" customWidth="1"/>
    <col min="5" max="5" width="15.85546875" style="66" customWidth="1"/>
    <col min="6" max="6" width="19.28515625" style="66" customWidth="1"/>
    <col min="7" max="16384" width="9.140625" style="66"/>
  </cols>
  <sheetData>
    <row r="2" spans="1:6" ht="15.75" x14ac:dyDescent="0.25">
      <c r="A2" s="64" t="s">
        <v>4</v>
      </c>
      <c r="B2" s="64"/>
      <c r="C2" s="65"/>
      <c r="D2" s="65"/>
      <c r="E2" s="65"/>
      <c r="F2" s="65"/>
    </row>
    <row r="3" spans="1:6" ht="16.5" thickBot="1" x14ac:dyDescent="0.3">
      <c r="A3" s="67"/>
      <c r="B3" s="68"/>
    </row>
    <row r="4" spans="1:6" ht="13.5" thickBot="1" x14ac:dyDescent="0.25">
      <c r="A4" s="69"/>
      <c r="B4" s="69"/>
      <c r="C4" s="70" t="s">
        <v>24</v>
      </c>
      <c r="D4" s="927" t="s">
        <v>3</v>
      </c>
      <c r="E4" s="927"/>
      <c r="F4" s="927"/>
    </row>
    <row r="5" spans="1:6" ht="13.5" thickBot="1" x14ac:dyDescent="0.25">
      <c r="A5" s="71" t="s">
        <v>0</v>
      </c>
      <c r="B5" s="69"/>
      <c r="C5" s="72">
        <v>12</v>
      </c>
      <c r="D5" s="930" t="s">
        <v>117</v>
      </c>
      <c r="E5" s="930"/>
      <c r="F5" s="930"/>
    </row>
    <row r="6" spans="1:6" ht="13.5" thickBot="1" x14ac:dyDescent="0.25">
      <c r="A6" s="73" t="s">
        <v>642</v>
      </c>
      <c r="B6" s="69"/>
      <c r="C6" s="74" t="s">
        <v>711</v>
      </c>
      <c r="D6" s="931" t="s">
        <v>130</v>
      </c>
      <c r="E6" s="931"/>
      <c r="F6" s="931"/>
    </row>
    <row r="7" spans="1:6" ht="13.5" thickBot="1" x14ac:dyDescent="0.25">
      <c r="A7" s="78"/>
      <c r="B7" s="69"/>
      <c r="C7" s="69"/>
      <c r="D7" s="69"/>
      <c r="E7" s="69"/>
      <c r="F7" s="69"/>
    </row>
    <row r="8" spans="1:6" ht="13.5" thickBot="1" x14ac:dyDescent="0.25">
      <c r="A8" s="71" t="s">
        <v>21</v>
      </c>
      <c r="B8" s="69"/>
      <c r="C8" s="245" t="s">
        <v>64</v>
      </c>
      <c r="D8" s="246"/>
      <c r="E8" s="246"/>
      <c r="F8" s="247"/>
    </row>
    <row r="9" spans="1:6" ht="13.5" thickBot="1" x14ac:dyDescent="0.25">
      <c r="A9" s="73" t="s">
        <v>42</v>
      </c>
      <c r="B9" s="69"/>
      <c r="C9" s="1406" t="s">
        <v>48</v>
      </c>
      <c r="D9" s="1008"/>
      <c r="E9" s="1008"/>
      <c r="F9" s="1407"/>
    </row>
    <row r="10" spans="1:6" ht="13.5" thickBot="1" x14ac:dyDescent="0.25">
      <c r="A10" s="73" t="s">
        <v>26</v>
      </c>
      <c r="B10" s="69"/>
      <c r="C10" s="936" t="s">
        <v>65</v>
      </c>
      <c r="D10" s="937"/>
      <c r="E10" s="937"/>
      <c r="F10" s="938"/>
    </row>
    <row r="11" spans="1:6" ht="13.5" thickBot="1" x14ac:dyDescent="0.25">
      <c r="A11" s="78"/>
      <c r="B11" s="69"/>
      <c r="C11" s="69"/>
      <c r="D11" s="69"/>
      <c r="E11" s="69"/>
      <c r="F11" s="69"/>
    </row>
    <row r="12" spans="1:6" ht="13.5" thickBot="1" x14ac:dyDescent="0.25">
      <c r="A12" s="78"/>
      <c r="B12" s="69"/>
      <c r="C12" s="927" t="s">
        <v>28</v>
      </c>
      <c r="D12" s="927"/>
      <c r="E12" s="69"/>
      <c r="F12" s="69"/>
    </row>
    <row r="13" spans="1:6" ht="13.5" thickBot="1" x14ac:dyDescent="0.25">
      <c r="A13" s="81" t="s">
        <v>2</v>
      </c>
      <c r="B13" s="69"/>
      <c r="C13" s="935">
        <v>30</v>
      </c>
      <c r="D13" s="935"/>
      <c r="E13" s="69"/>
      <c r="F13" s="69"/>
    </row>
    <row r="14" spans="1:6" ht="13.5" thickBot="1" x14ac:dyDescent="0.25">
      <c r="A14" s="71" t="s">
        <v>20</v>
      </c>
      <c r="B14" s="69"/>
      <c r="C14" s="935">
        <v>30</v>
      </c>
      <c r="D14" s="935"/>
      <c r="E14" s="69"/>
      <c r="F14" s="69"/>
    </row>
    <row r="15" spans="1:6" ht="13.5" thickBot="1" x14ac:dyDescent="0.25">
      <c r="A15" s="73" t="s">
        <v>1</v>
      </c>
      <c r="B15" s="69"/>
      <c r="C15" s="935">
        <v>40.029000000000003</v>
      </c>
      <c r="D15" s="935"/>
      <c r="E15" s="69"/>
      <c r="F15" s="69"/>
    </row>
    <row r="16" spans="1:6" ht="13.5" thickBot="1" x14ac:dyDescent="0.25">
      <c r="A16" s="82"/>
      <c r="B16" s="69"/>
      <c r="C16" s="83"/>
      <c r="D16" s="83"/>
      <c r="E16" s="84"/>
      <c r="F16" s="84"/>
    </row>
    <row r="17" spans="1:6" ht="13.5" thickBot="1" x14ac:dyDescent="0.25">
      <c r="A17" s="71" t="s">
        <v>18</v>
      </c>
      <c r="B17" s="84"/>
      <c r="C17" s="1417" t="s">
        <v>950</v>
      </c>
      <c r="D17" s="1418"/>
      <c r="E17" s="1418"/>
      <c r="F17" s="1419"/>
    </row>
    <row r="18" spans="1:6" ht="13.5" thickBot="1" x14ac:dyDescent="0.25">
      <c r="A18" s="73" t="s">
        <v>19</v>
      </c>
      <c r="B18" s="69"/>
      <c r="C18" s="405" t="s">
        <v>890</v>
      </c>
      <c r="D18" s="406"/>
      <c r="E18" s="406"/>
      <c r="F18" s="407"/>
    </row>
    <row r="19" spans="1:6" x14ac:dyDescent="0.2">
      <c r="B19" s="69"/>
    </row>
    <row r="20" spans="1:6" ht="15.75" x14ac:dyDescent="0.25">
      <c r="A20" s="64" t="s">
        <v>5</v>
      </c>
      <c r="B20" s="64"/>
      <c r="C20" s="65"/>
      <c r="D20" s="65"/>
      <c r="E20" s="65"/>
      <c r="F20" s="65"/>
    </row>
    <row r="21" spans="1:6" ht="15.75" x14ac:dyDescent="0.25">
      <c r="A21" s="67"/>
      <c r="C21" s="85"/>
      <c r="D21" s="85"/>
      <c r="E21" s="85"/>
      <c r="F21" s="85"/>
    </row>
    <row r="22" spans="1:6" x14ac:dyDescent="0.2">
      <c r="A22" s="86" t="s">
        <v>23</v>
      </c>
      <c r="B22" s="87" t="s">
        <v>6</v>
      </c>
      <c r="C22" s="87" t="s">
        <v>7</v>
      </c>
      <c r="D22" s="87" t="s">
        <v>8</v>
      </c>
      <c r="E22" s="87" t="s">
        <v>9</v>
      </c>
      <c r="F22" s="87" t="s">
        <v>10</v>
      </c>
    </row>
    <row r="23" spans="1:6" x14ac:dyDescent="0.2">
      <c r="A23" s="142"/>
      <c r="B23" s="757">
        <v>630</v>
      </c>
      <c r="C23" s="144"/>
      <c r="D23" s="200" t="s">
        <v>55</v>
      </c>
      <c r="E23" s="130">
        <v>0</v>
      </c>
      <c r="F23" s="130">
        <v>0</v>
      </c>
    </row>
    <row r="24" spans="1:6" ht="13.5" thickBot="1" x14ac:dyDescent="0.25">
      <c r="A24" s="88"/>
      <c r="B24" s="88">
        <v>640</v>
      </c>
      <c r="C24" s="88"/>
      <c r="D24" s="88" t="s">
        <v>66</v>
      </c>
      <c r="E24" s="130">
        <v>30000</v>
      </c>
      <c r="F24" s="130">
        <v>40029.54</v>
      </c>
    </row>
    <row r="25" spans="1:6" ht="13.5" thickBot="1" x14ac:dyDescent="0.25">
      <c r="A25" s="89" t="s">
        <v>11</v>
      </c>
      <c r="B25" s="90"/>
      <c r="C25" s="90"/>
      <c r="D25" s="90"/>
      <c r="E25" s="131">
        <f>E24</f>
        <v>30000</v>
      </c>
      <c r="F25" s="131">
        <f>F23+F24</f>
        <v>40029.54</v>
      </c>
    </row>
    <row r="26" spans="1:6" ht="13.5" thickBot="1" x14ac:dyDescent="0.25">
      <c r="A26" s="89" t="s">
        <v>12</v>
      </c>
      <c r="B26" s="90">
        <v>0</v>
      </c>
      <c r="C26" s="90"/>
      <c r="D26" s="90"/>
      <c r="E26" s="132">
        <v>0</v>
      </c>
      <c r="F26" s="133">
        <v>0</v>
      </c>
    </row>
    <row r="27" spans="1:6" ht="13.5" thickBot="1" x14ac:dyDescent="0.25">
      <c r="A27" s="92" t="s">
        <v>13</v>
      </c>
      <c r="B27" s="90" t="s">
        <v>67</v>
      </c>
      <c r="C27" s="90" t="s">
        <v>67</v>
      </c>
      <c r="D27" s="90" t="s">
        <v>67</v>
      </c>
      <c r="E27" s="134">
        <f>SUM(E25:E26)</f>
        <v>30000</v>
      </c>
      <c r="F27" s="134">
        <f>SUM(F25:F26)</f>
        <v>40029.54</v>
      </c>
    </row>
    <row r="31" spans="1:6" ht="15.75" x14ac:dyDescent="0.25">
      <c r="A31" s="64" t="s">
        <v>14</v>
      </c>
      <c r="B31" s="65"/>
      <c r="C31" s="65"/>
      <c r="D31" s="65"/>
      <c r="E31" s="65"/>
      <c r="F31" s="65"/>
    </row>
    <row r="32" spans="1:6" x14ac:dyDescent="0.2">
      <c r="A32" s="93"/>
    </row>
    <row r="33" spans="1:6" ht="22.5" x14ac:dyDescent="0.2">
      <c r="A33" s="967" t="s">
        <v>22</v>
      </c>
      <c r="B33" s="967"/>
      <c r="C33" s="967"/>
      <c r="D33" s="172" t="s">
        <v>15</v>
      </c>
      <c r="E33" s="710" t="s">
        <v>891</v>
      </c>
      <c r="F33" s="94" t="s">
        <v>1008</v>
      </c>
    </row>
    <row r="34" spans="1:6" ht="23.25" customHeight="1" x14ac:dyDescent="0.2">
      <c r="A34" s="1405" t="s">
        <v>131</v>
      </c>
      <c r="B34" s="1405"/>
      <c r="C34" s="1405"/>
      <c r="D34" s="122" t="s">
        <v>132</v>
      </c>
      <c r="E34" s="96">
        <v>35</v>
      </c>
      <c r="F34" s="96">
        <v>56</v>
      </c>
    </row>
    <row r="35" spans="1:6" ht="35.25" customHeight="1" x14ac:dyDescent="0.2">
      <c r="A35" s="1426" t="s">
        <v>798</v>
      </c>
      <c r="B35" s="1426"/>
      <c r="C35" s="1426"/>
      <c r="D35" s="712" t="s">
        <v>799</v>
      </c>
      <c r="E35" s="163">
        <v>1</v>
      </c>
      <c r="F35" s="96">
        <v>1</v>
      </c>
    </row>
    <row r="36" spans="1:6" x14ac:dyDescent="0.2">
      <c r="E36" s="97"/>
      <c r="F36" s="97"/>
    </row>
    <row r="37" spans="1:6" x14ac:dyDescent="0.2">
      <c r="A37" s="98" t="s">
        <v>16</v>
      </c>
    </row>
    <row r="38" spans="1:6" ht="71.25" customHeight="1" x14ac:dyDescent="0.2">
      <c r="A38" s="99" t="s">
        <v>17</v>
      </c>
      <c r="B38" s="971" t="s">
        <v>1110</v>
      </c>
      <c r="C38" s="971"/>
      <c r="D38" s="971"/>
      <c r="E38" s="971"/>
      <c r="F38" s="971"/>
    </row>
    <row r="40" spans="1:6" ht="45.75" customHeight="1" x14ac:dyDescent="0.2">
      <c r="A40" s="99" t="s">
        <v>29</v>
      </c>
      <c r="B40" s="943"/>
      <c r="C40" s="944"/>
      <c r="D40" s="944"/>
      <c r="E40" s="944"/>
      <c r="F40" s="945"/>
    </row>
  </sheetData>
  <sheetProtection selectLockedCells="1" selectUnlockedCells="1"/>
  <mergeCells count="15">
    <mergeCell ref="D4:F4"/>
    <mergeCell ref="D5:F5"/>
    <mergeCell ref="D6:F6"/>
    <mergeCell ref="C9:F9"/>
    <mergeCell ref="C10:F10"/>
    <mergeCell ref="C12:D12"/>
    <mergeCell ref="B40:F40"/>
    <mergeCell ref="A35:C35"/>
    <mergeCell ref="B38:F38"/>
    <mergeCell ref="C13:D13"/>
    <mergeCell ref="C14:D14"/>
    <mergeCell ref="C15:D15"/>
    <mergeCell ref="C17:F17"/>
    <mergeCell ref="A33:C33"/>
    <mergeCell ref="A34:C34"/>
  </mergeCells>
  <pageMargins left="0.7" right="0.7" top="0.75" bottom="0.75" header="0.3" footer="0.3"/>
  <pageSetup paperSize="9" scale="83" firstPageNumber="0" fitToHeight="0"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H39"/>
  <sheetViews>
    <sheetView showGridLines="0" topLeftCell="A7" workbookViewId="0">
      <selection activeCell="C18" sqref="C18"/>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5" t="s">
        <v>642</v>
      </c>
      <c r="B5" s="3"/>
      <c r="C5" s="42" t="s">
        <v>203</v>
      </c>
      <c r="D5" s="36" t="s">
        <v>141</v>
      </c>
      <c r="E5" s="37"/>
      <c r="F5" s="38"/>
    </row>
    <row r="6" spans="1:8" ht="13.5" thickBot="1" x14ac:dyDescent="0.25">
      <c r="A6" s="4"/>
      <c r="B6" s="3"/>
      <c r="C6" s="3"/>
      <c r="D6" s="3"/>
      <c r="E6" s="3"/>
      <c r="F6" s="3"/>
    </row>
    <row r="7" spans="1:8" ht="13.5" thickBot="1" x14ac:dyDescent="0.25">
      <c r="A7" s="15" t="s">
        <v>21</v>
      </c>
      <c r="B7" s="3"/>
      <c r="C7" s="9" t="s">
        <v>142</v>
      </c>
      <c r="D7" s="8"/>
      <c r="E7" s="8"/>
      <c r="F7" s="53"/>
    </row>
    <row r="8" spans="1:8" ht="13.5" thickBot="1" x14ac:dyDescent="0.25">
      <c r="A8" s="16" t="s">
        <v>42</v>
      </c>
      <c r="B8" s="3"/>
      <c r="C8" s="829" t="s">
        <v>48</v>
      </c>
      <c r="D8" s="830"/>
      <c r="E8" s="830"/>
      <c r="F8" s="834"/>
    </row>
    <row r="9" spans="1:8" ht="13.5" thickBot="1" x14ac:dyDescent="0.25">
      <c r="A9" s="16" t="s">
        <v>26</v>
      </c>
      <c r="B9" s="3"/>
      <c r="C9" s="829" t="s">
        <v>857</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43.24</v>
      </c>
      <c r="D12" s="828"/>
      <c r="E12" s="3"/>
      <c r="F12" s="3"/>
    </row>
    <row r="13" spans="1:8" ht="13.5" thickBot="1" x14ac:dyDescent="0.25">
      <c r="A13" s="15" t="s">
        <v>20</v>
      </c>
      <c r="B13" s="3"/>
      <c r="C13" s="827">
        <v>45.582999999999998</v>
      </c>
      <c r="D13" s="828"/>
      <c r="E13" s="3"/>
      <c r="F13" s="3"/>
    </row>
    <row r="14" spans="1:8" ht="13.5" thickBot="1" x14ac:dyDescent="0.25">
      <c r="A14" s="16" t="s">
        <v>1</v>
      </c>
      <c r="B14" s="3"/>
      <c r="C14" s="827">
        <v>45.604999999999997</v>
      </c>
      <c r="D14" s="828"/>
      <c r="E14" s="3"/>
      <c r="F14" s="3"/>
    </row>
    <row r="15" spans="1:8" ht="3" customHeight="1" thickBot="1" x14ac:dyDescent="0.25">
      <c r="A15" s="10"/>
      <c r="B15" s="3"/>
      <c r="C15" s="12"/>
      <c r="D15" s="12"/>
      <c r="E15" s="11"/>
      <c r="F15" s="11"/>
    </row>
    <row r="16" spans="1:8" ht="13.5" thickBot="1" x14ac:dyDescent="0.25">
      <c r="A16" s="15" t="s">
        <v>18</v>
      </c>
      <c r="B16" s="11"/>
      <c r="C16" s="829" t="s">
        <v>1088</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32507</v>
      </c>
      <c r="F22" s="55">
        <v>32506.15</v>
      </c>
    </row>
    <row r="23" spans="1:8" x14ac:dyDescent="0.2">
      <c r="A23" s="30"/>
      <c r="B23" s="62">
        <v>620</v>
      </c>
      <c r="C23" s="22"/>
      <c r="D23" s="22" t="s">
        <v>57</v>
      </c>
      <c r="E23" s="55">
        <v>12076</v>
      </c>
      <c r="F23" s="55">
        <v>12075.71</v>
      </c>
    </row>
    <row r="24" spans="1:8" x14ac:dyDescent="0.2">
      <c r="A24" s="30"/>
      <c r="B24" s="62">
        <v>630</v>
      </c>
      <c r="C24" s="22"/>
      <c r="D24" s="22" t="s">
        <v>55</v>
      </c>
      <c r="E24" s="55">
        <v>1000</v>
      </c>
      <c r="F24" s="55">
        <v>561.38</v>
      </c>
    </row>
    <row r="25" spans="1:8" ht="13.5" thickBot="1" x14ac:dyDescent="0.25">
      <c r="A25" s="22"/>
      <c r="B25" s="62">
        <v>640</v>
      </c>
      <c r="C25" s="32"/>
      <c r="D25" s="22" t="s">
        <v>56</v>
      </c>
      <c r="E25" s="55">
        <v>0</v>
      </c>
      <c r="F25" s="55">
        <v>462</v>
      </c>
    </row>
    <row r="26" spans="1:8" ht="13.5" thickBot="1" x14ac:dyDescent="0.25">
      <c r="A26" s="23" t="s">
        <v>11</v>
      </c>
      <c r="B26" s="24"/>
      <c r="C26" s="24"/>
      <c r="D26" s="24"/>
      <c r="E26" s="61">
        <f>SUM(E22:E25)</f>
        <v>45583</v>
      </c>
      <c r="F26" s="61">
        <f>SUM(F22:F25)</f>
        <v>45605.24</v>
      </c>
    </row>
    <row r="27" spans="1:8" ht="13.5" thickBot="1" x14ac:dyDescent="0.25">
      <c r="A27" s="33" t="s">
        <v>12</v>
      </c>
      <c r="B27" s="31"/>
      <c r="C27" s="31"/>
      <c r="D27" s="31"/>
      <c r="E27" s="56"/>
      <c r="F27" s="57"/>
    </row>
    <row r="28" spans="1:8" ht="13.5" thickBot="1" x14ac:dyDescent="0.25">
      <c r="A28" s="26" t="s">
        <v>13</v>
      </c>
      <c r="B28" s="24"/>
      <c r="C28" s="24"/>
      <c r="D28" s="24"/>
      <c r="E28" s="58">
        <f>E26</f>
        <v>45583</v>
      </c>
      <c r="F28" s="58">
        <f>F26</f>
        <v>45605.24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31" t="s">
        <v>22</v>
      </c>
      <c r="B33" s="832"/>
      <c r="C33" s="833"/>
      <c r="D33" s="174" t="s">
        <v>15</v>
      </c>
      <c r="E33" s="175" t="s">
        <v>900</v>
      </c>
      <c r="F33" s="29" t="s">
        <v>1008</v>
      </c>
    </row>
    <row r="34" spans="1:8" ht="68.25" customHeight="1" x14ac:dyDescent="0.2">
      <c r="A34" s="826" t="s">
        <v>143</v>
      </c>
      <c r="B34" s="826"/>
      <c r="C34" s="826"/>
      <c r="D34" s="45" t="s">
        <v>145</v>
      </c>
      <c r="E34" s="44">
        <v>20</v>
      </c>
      <c r="F34" s="44">
        <v>20</v>
      </c>
    </row>
    <row r="35" spans="1:8" ht="57.75" customHeight="1" x14ac:dyDescent="0.2">
      <c r="A35" s="826" t="s">
        <v>144</v>
      </c>
      <c r="B35" s="826"/>
      <c r="C35" s="826"/>
      <c r="D35" s="45" t="s">
        <v>146</v>
      </c>
      <c r="E35" s="244">
        <v>1</v>
      </c>
      <c r="F35" s="244">
        <v>1</v>
      </c>
    </row>
    <row r="36" spans="1:8" ht="27.75" customHeight="1" x14ac:dyDescent="0.2">
      <c r="A36" s="6" t="s">
        <v>16</v>
      </c>
      <c r="E36" s="20"/>
      <c r="F36" s="20"/>
    </row>
    <row r="37" spans="1:8" ht="229.5" customHeight="1" x14ac:dyDescent="0.2">
      <c r="A37" s="34" t="s">
        <v>17</v>
      </c>
      <c r="B37" s="817" t="s">
        <v>1087</v>
      </c>
      <c r="C37" s="818"/>
      <c r="D37" s="818"/>
      <c r="E37" s="818"/>
      <c r="F37" s="819"/>
      <c r="G37" s="19"/>
      <c r="H37" s="19"/>
    </row>
    <row r="38" spans="1:8" ht="12" customHeight="1" x14ac:dyDescent="0.2"/>
    <row r="39" spans="1:8" ht="28.5" customHeight="1" x14ac:dyDescent="0.2">
      <c r="A39" s="34" t="s">
        <v>29</v>
      </c>
      <c r="B39" s="947"/>
      <c r="C39" s="948"/>
      <c r="D39" s="948"/>
      <c r="E39" s="948"/>
      <c r="F39" s="949"/>
    </row>
  </sheetData>
  <mergeCells count="13">
    <mergeCell ref="C8:F8"/>
    <mergeCell ref="C9:F9"/>
    <mergeCell ref="C11:D11"/>
    <mergeCell ref="C12:D12"/>
    <mergeCell ref="C13:D13"/>
    <mergeCell ref="C14:D14"/>
    <mergeCell ref="B37:F37"/>
    <mergeCell ref="B39:F39"/>
    <mergeCell ref="C16:F16"/>
    <mergeCell ref="C17:F17"/>
    <mergeCell ref="A33:C33"/>
    <mergeCell ref="A34:C34"/>
    <mergeCell ref="A35:C35"/>
  </mergeCells>
  <pageMargins left="0.7" right="0.7" top="0.75" bottom="0.75" header="0.3" footer="0.3"/>
  <pageSetup paperSize="9" scale="94" fitToHeight="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rgb="FFFFFF00"/>
    <pageSetUpPr fitToPage="1"/>
  </sheetPr>
  <dimension ref="A1:H38"/>
  <sheetViews>
    <sheetView showGridLines="0" workbookViewId="0">
      <selection activeCell="D15" sqref="D15"/>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286</v>
      </c>
      <c r="E4" s="51"/>
      <c r="F4" s="52"/>
    </row>
    <row r="5" spans="1:8" ht="13.5" thickBot="1" x14ac:dyDescent="0.25">
      <c r="A5" s="73" t="s">
        <v>642</v>
      </c>
      <c r="B5" s="3"/>
      <c r="C5" s="42" t="s">
        <v>306</v>
      </c>
      <c r="D5" s="36" t="s">
        <v>307</v>
      </c>
      <c r="E5" s="37"/>
      <c r="F5" s="38"/>
    </row>
    <row r="6" spans="1:8" ht="13.5" thickBot="1" x14ac:dyDescent="0.25">
      <c r="A6" s="4"/>
      <c r="B6" s="3"/>
      <c r="C6" s="3"/>
      <c r="D6" s="3"/>
      <c r="E6" s="3"/>
      <c r="F6" s="3"/>
    </row>
    <row r="7" spans="1:8" ht="13.5" thickBot="1" x14ac:dyDescent="0.25">
      <c r="A7" s="15" t="s">
        <v>21</v>
      </c>
      <c r="B7" s="3"/>
      <c r="C7" s="9" t="s">
        <v>147</v>
      </c>
      <c r="D7" s="8"/>
      <c r="E7" s="8"/>
      <c r="F7" s="53"/>
    </row>
    <row r="8" spans="1:8" ht="13.5" thickBot="1" x14ac:dyDescent="0.25">
      <c r="A8" s="16" t="s">
        <v>42</v>
      </c>
      <c r="B8" s="3"/>
      <c r="C8" s="829" t="s">
        <v>48</v>
      </c>
      <c r="D8" s="830"/>
      <c r="E8" s="830"/>
      <c r="F8" s="834"/>
    </row>
    <row r="9" spans="1:8" ht="13.5" thickBot="1" x14ac:dyDescent="0.25">
      <c r="A9" s="16" t="s">
        <v>26</v>
      </c>
      <c r="B9" s="3"/>
      <c r="C9" s="829" t="s">
        <v>83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766.05</v>
      </c>
      <c r="D12" s="828"/>
      <c r="E12" s="3"/>
      <c r="F12" s="3"/>
    </row>
    <row r="13" spans="1:8" ht="13.5" thickBot="1" x14ac:dyDescent="0.25">
      <c r="A13" s="15" t="s">
        <v>20</v>
      </c>
      <c r="B13" s="3"/>
      <c r="C13" s="827">
        <v>788.85</v>
      </c>
      <c r="D13" s="828"/>
      <c r="E13" s="3"/>
      <c r="F13" s="3"/>
    </row>
    <row r="14" spans="1:8" ht="13.5" thickBot="1" x14ac:dyDescent="0.25">
      <c r="A14" s="16" t="s">
        <v>1</v>
      </c>
      <c r="B14" s="3"/>
      <c r="C14" s="827">
        <v>724.19100000000003</v>
      </c>
      <c r="D14" s="828"/>
      <c r="E14" s="3"/>
      <c r="F14" s="3"/>
    </row>
    <row r="15" spans="1:8" ht="3" customHeight="1" thickBot="1" x14ac:dyDescent="0.25">
      <c r="A15" s="10"/>
      <c r="B15" s="3"/>
      <c r="C15" s="12"/>
      <c r="D15" s="12"/>
      <c r="E15" s="11"/>
      <c r="F15" s="11"/>
    </row>
    <row r="16" spans="1:8" ht="13.5" thickBot="1" x14ac:dyDescent="0.25">
      <c r="A16" s="15" t="s">
        <v>18</v>
      </c>
      <c r="B16" s="11"/>
      <c r="C16" s="829" t="s">
        <v>1090</v>
      </c>
      <c r="D16" s="830"/>
      <c r="E16" s="830"/>
      <c r="F16" s="830"/>
    </row>
    <row r="17" spans="1:8" ht="13.5" thickBot="1" x14ac:dyDescent="0.25">
      <c r="A17" s="16" t="s">
        <v>19</v>
      </c>
      <c r="B17" s="3"/>
      <c r="C17" s="829" t="s">
        <v>1007</v>
      </c>
      <c r="D17" s="830"/>
      <c r="E17" s="830"/>
      <c r="F17" s="830"/>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494000</v>
      </c>
      <c r="F22" s="55">
        <v>452101.22</v>
      </c>
    </row>
    <row r="23" spans="1:8" x14ac:dyDescent="0.2">
      <c r="A23" s="30"/>
      <c r="B23" s="62">
        <v>620</v>
      </c>
      <c r="C23" s="22"/>
      <c r="D23" s="22" t="s">
        <v>57</v>
      </c>
      <c r="E23" s="55">
        <v>182500</v>
      </c>
      <c r="F23" s="55">
        <v>162489.09</v>
      </c>
    </row>
    <row r="24" spans="1:8" x14ac:dyDescent="0.2">
      <c r="A24" s="30"/>
      <c r="B24" s="62">
        <v>630</v>
      </c>
      <c r="C24" s="22"/>
      <c r="D24" s="22" t="s">
        <v>55</v>
      </c>
      <c r="E24" s="55">
        <v>71050</v>
      </c>
      <c r="F24" s="55">
        <v>97206.23</v>
      </c>
    </row>
    <row r="25" spans="1:8" ht="13.5" thickBot="1" x14ac:dyDescent="0.25">
      <c r="A25" s="22"/>
      <c r="B25" s="62">
        <v>640</v>
      </c>
      <c r="C25" s="32"/>
      <c r="D25" s="22" t="s">
        <v>56</v>
      </c>
      <c r="E25" s="55">
        <v>3500</v>
      </c>
      <c r="F25" s="55">
        <v>12395.13</v>
      </c>
    </row>
    <row r="26" spans="1:8" ht="13.5" thickBot="1" x14ac:dyDescent="0.25">
      <c r="A26" s="23" t="s">
        <v>11</v>
      </c>
      <c r="B26" s="24"/>
      <c r="C26" s="24"/>
      <c r="D26" s="24"/>
      <c r="E26" s="60">
        <f>SUM(E22:E25)</f>
        <v>751050</v>
      </c>
      <c r="F26" s="609">
        <f>SUM(F22:F25)</f>
        <v>724191.66999999993</v>
      </c>
    </row>
    <row r="27" spans="1:8" ht="13.5" thickBot="1" x14ac:dyDescent="0.25">
      <c r="A27" s="33" t="s">
        <v>12</v>
      </c>
      <c r="B27" s="31"/>
      <c r="C27" s="31"/>
      <c r="D27" s="31"/>
      <c r="E27" s="356">
        <v>37800</v>
      </c>
      <c r="F27" s="354">
        <v>0</v>
      </c>
    </row>
    <row r="28" spans="1:8" ht="13.5" thickBot="1" x14ac:dyDescent="0.25">
      <c r="A28" s="26" t="s">
        <v>13</v>
      </c>
      <c r="B28" s="24"/>
      <c r="C28" s="24"/>
      <c r="D28" s="24"/>
      <c r="E28" s="58">
        <f>E27+E26</f>
        <v>788850</v>
      </c>
      <c r="F28" s="58">
        <f>F27+F26</f>
        <v>724191.66999999993</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31" t="s">
        <v>22</v>
      </c>
      <c r="B33" s="832"/>
      <c r="C33" s="833"/>
      <c r="D33" s="174" t="s">
        <v>15</v>
      </c>
      <c r="E33" s="29" t="s">
        <v>900</v>
      </c>
      <c r="F33" s="29" t="s">
        <v>1008</v>
      </c>
    </row>
    <row r="34" spans="1:8" ht="45" x14ac:dyDescent="0.2">
      <c r="A34" s="837" t="s">
        <v>308</v>
      </c>
      <c r="B34" s="838"/>
      <c r="C34" s="839"/>
      <c r="D34" s="45" t="s">
        <v>309</v>
      </c>
      <c r="E34" s="338">
        <v>0</v>
      </c>
      <c r="F34" s="338">
        <v>0</v>
      </c>
    </row>
    <row r="35" spans="1:8" x14ac:dyDescent="0.2">
      <c r="A35" s="6" t="s">
        <v>16</v>
      </c>
      <c r="E35" s="20"/>
      <c r="F35" s="20"/>
    </row>
    <row r="36" spans="1:8" ht="99.75" customHeight="1" x14ac:dyDescent="0.2">
      <c r="A36" s="34" t="s">
        <v>17</v>
      </c>
      <c r="B36" s="817" t="s">
        <v>1202</v>
      </c>
      <c r="C36" s="818"/>
      <c r="D36" s="818"/>
      <c r="E36" s="818"/>
      <c r="F36" s="819"/>
      <c r="G36" s="19"/>
      <c r="H36" s="19"/>
    </row>
    <row r="37" spans="1:8" ht="11.25" customHeight="1" x14ac:dyDescent="0.2"/>
    <row r="38" spans="1:8" ht="49.5" customHeight="1" x14ac:dyDescent="0.2">
      <c r="A38" s="34" t="s">
        <v>29</v>
      </c>
      <c r="B38" s="817" t="s">
        <v>939</v>
      </c>
      <c r="C38" s="818"/>
      <c r="D38" s="818"/>
      <c r="E38" s="818"/>
      <c r="F38" s="819"/>
    </row>
  </sheetData>
  <mergeCells count="12">
    <mergeCell ref="B36:F36"/>
    <mergeCell ref="B38:F38"/>
    <mergeCell ref="C16:F16"/>
    <mergeCell ref="C17:F17"/>
    <mergeCell ref="A33:C33"/>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rgb="FFFFFF00"/>
    <pageSetUpPr fitToPage="1"/>
  </sheetPr>
  <dimension ref="A1:F42"/>
  <sheetViews>
    <sheetView workbookViewId="0">
      <selection activeCell="F33" sqref="F33"/>
    </sheetView>
  </sheetViews>
  <sheetFormatPr defaultRowHeight="12.75" x14ac:dyDescent="0.2"/>
  <cols>
    <col min="1" max="1" width="22.140625" customWidth="1"/>
    <col min="3" max="3" width="12.5703125" customWidth="1"/>
    <col min="4" max="4" width="23" customWidth="1"/>
    <col min="5" max="5" width="10.85546875" customWidth="1"/>
    <col min="6" max="6" width="20.7109375" customWidth="1"/>
  </cols>
  <sheetData>
    <row r="1" spans="1:6" ht="15.75" x14ac:dyDescent="0.25">
      <c r="A1" s="288" t="s">
        <v>4</v>
      </c>
      <c r="B1" s="288"/>
      <c r="C1" s="289"/>
      <c r="D1" s="289"/>
      <c r="E1" s="289"/>
      <c r="F1" s="289"/>
    </row>
    <row r="2" spans="1:6" ht="15.75" x14ac:dyDescent="0.25">
      <c r="A2" s="290"/>
      <c r="B2" s="291"/>
    </row>
    <row r="3" spans="1:6" x14ac:dyDescent="0.2">
      <c r="C3" s="292" t="s">
        <v>24</v>
      </c>
      <c r="D3" s="1337" t="s">
        <v>3</v>
      </c>
      <c r="E3" s="1337"/>
      <c r="F3" s="1337"/>
    </row>
    <row r="4" spans="1:6" x14ac:dyDescent="0.2">
      <c r="A4" s="293" t="s">
        <v>0</v>
      </c>
      <c r="C4" s="294">
        <v>13</v>
      </c>
      <c r="D4" s="321" t="s">
        <v>286</v>
      </c>
      <c r="E4" s="322"/>
      <c r="F4" s="322"/>
    </row>
    <row r="5" spans="1:6" ht="13.5" thickBot="1" x14ac:dyDescent="0.25">
      <c r="A5" s="73" t="s">
        <v>642</v>
      </c>
      <c r="C5" s="296" t="s">
        <v>287</v>
      </c>
      <c r="D5" s="297" t="s">
        <v>288</v>
      </c>
      <c r="E5" s="298"/>
      <c r="F5" s="298"/>
    </row>
    <row r="6" spans="1:6" x14ac:dyDescent="0.2">
      <c r="A6" s="300"/>
    </row>
    <row r="7" spans="1:6" x14ac:dyDescent="0.2">
      <c r="A7" s="293" t="s">
        <v>21</v>
      </c>
      <c r="C7" s="323" t="s">
        <v>289</v>
      </c>
      <c r="D7" s="324" t="s">
        <v>290</v>
      </c>
      <c r="E7" s="324"/>
      <c r="F7" s="324"/>
    </row>
    <row r="8" spans="1:6" x14ac:dyDescent="0.2">
      <c r="A8" s="295" t="s">
        <v>42</v>
      </c>
      <c r="C8" s="1429" t="s">
        <v>48</v>
      </c>
      <c r="D8" s="1429"/>
      <c r="E8" s="1429"/>
      <c r="F8" s="1429"/>
    </row>
    <row r="9" spans="1:6" x14ac:dyDescent="0.2">
      <c r="A9" s="295" t="s">
        <v>26</v>
      </c>
      <c r="C9" s="1429" t="s">
        <v>1244</v>
      </c>
      <c r="D9" s="1429"/>
      <c r="E9" s="1429"/>
      <c r="F9" s="1429"/>
    </row>
    <row r="10" spans="1:6" x14ac:dyDescent="0.2">
      <c r="A10" s="300"/>
    </row>
    <row r="11" spans="1:6" x14ac:dyDescent="0.2">
      <c r="A11" s="300"/>
      <c r="C11" s="1337" t="s">
        <v>28</v>
      </c>
      <c r="D11" s="1337"/>
    </row>
    <row r="12" spans="1:6" x14ac:dyDescent="0.2">
      <c r="A12" s="301" t="s">
        <v>2</v>
      </c>
      <c r="C12" s="1427">
        <v>123.16</v>
      </c>
      <c r="D12" s="1428"/>
    </row>
    <row r="13" spans="1:6" x14ac:dyDescent="0.2">
      <c r="A13" s="293" t="s">
        <v>20</v>
      </c>
      <c r="C13" s="1427">
        <v>124.56</v>
      </c>
      <c r="D13" s="1428"/>
    </row>
    <row r="14" spans="1:6" x14ac:dyDescent="0.2">
      <c r="A14" s="295" t="s">
        <v>1</v>
      </c>
      <c r="C14" s="1430">
        <v>124.246</v>
      </c>
      <c r="D14" s="1431"/>
    </row>
    <row r="15" spans="1:6" ht="13.5" thickBot="1" x14ac:dyDescent="0.25">
      <c r="A15" s="302"/>
      <c r="C15" s="325"/>
      <c r="D15" s="325"/>
      <c r="E15" s="7"/>
      <c r="F15" s="7"/>
    </row>
    <row r="16" spans="1:6" x14ac:dyDescent="0.2">
      <c r="A16" s="293" t="s">
        <v>18</v>
      </c>
      <c r="B16" s="7"/>
      <c r="C16" s="1339" t="s">
        <v>1243</v>
      </c>
      <c r="D16" s="1340"/>
      <c r="E16" s="1340"/>
      <c r="F16" s="1341"/>
    </row>
    <row r="17" spans="1:6" ht="13.5" thickBot="1" x14ac:dyDescent="0.25">
      <c r="A17" s="295" t="s">
        <v>19</v>
      </c>
      <c r="C17" s="691" t="s">
        <v>1007</v>
      </c>
      <c r="D17" s="692"/>
      <c r="E17" s="692"/>
      <c r="F17" s="693"/>
    </row>
    <row r="19" spans="1:6" ht="15.75" x14ac:dyDescent="0.25">
      <c r="A19" s="288" t="s">
        <v>277</v>
      </c>
      <c r="B19" s="288"/>
      <c r="C19" s="289"/>
      <c r="D19" s="289"/>
      <c r="E19" s="289"/>
      <c r="F19" s="289"/>
    </row>
    <row r="20" spans="1:6" ht="6" customHeight="1" x14ac:dyDescent="0.25">
      <c r="A20" s="290"/>
      <c r="C20" s="7"/>
      <c r="D20" s="7"/>
      <c r="E20" s="7"/>
      <c r="F20" s="7"/>
    </row>
    <row r="21" spans="1:6" ht="22.5" x14ac:dyDescent="0.2">
      <c r="A21" s="332" t="s">
        <v>23</v>
      </c>
      <c r="B21" s="333" t="s">
        <v>6</v>
      </c>
      <c r="C21" s="333" t="s">
        <v>7</v>
      </c>
      <c r="D21" s="333" t="s">
        <v>8</v>
      </c>
      <c r="E21" s="334" t="s">
        <v>9</v>
      </c>
      <c r="F21" s="333" t="s">
        <v>10</v>
      </c>
    </row>
    <row r="22" spans="1:6" x14ac:dyDescent="0.2">
      <c r="A22" s="328"/>
      <c r="B22" s="328">
        <v>610</v>
      </c>
      <c r="C22" s="328"/>
      <c r="D22" s="310" t="s">
        <v>54</v>
      </c>
      <c r="E22" s="309">
        <v>85400</v>
      </c>
      <c r="F22" s="309">
        <v>85275.35</v>
      </c>
    </row>
    <row r="23" spans="1:6" x14ac:dyDescent="0.2">
      <c r="A23" s="308"/>
      <c r="B23" s="308">
        <v>620</v>
      </c>
      <c r="C23" s="308"/>
      <c r="D23" s="308" t="s">
        <v>57</v>
      </c>
      <c r="E23" s="309">
        <v>31560</v>
      </c>
      <c r="F23" s="309">
        <v>30625.97</v>
      </c>
    </row>
    <row r="24" spans="1:6" x14ac:dyDescent="0.2">
      <c r="A24" s="308"/>
      <c r="B24" s="308">
        <v>630</v>
      </c>
      <c r="C24" s="308"/>
      <c r="D24" s="308" t="s">
        <v>55</v>
      </c>
      <c r="E24" s="309">
        <v>7400</v>
      </c>
      <c r="F24" s="309">
        <v>7433.83</v>
      </c>
    </row>
    <row r="25" spans="1:6" x14ac:dyDescent="0.2">
      <c r="A25" s="308"/>
      <c r="B25" s="308">
        <v>640</v>
      </c>
      <c r="C25" s="308"/>
      <c r="D25" s="308" t="s">
        <v>66</v>
      </c>
      <c r="E25" s="309">
        <v>200</v>
      </c>
      <c r="F25" s="309">
        <v>910.93</v>
      </c>
    </row>
    <row r="26" spans="1:6" x14ac:dyDescent="0.2">
      <c r="A26" s="329" t="s">
        <v>11</v>
      </c>
      <c r="B26" s="313"/>
      <c r="C26" s="313"/>
      <c r="D26" s="330"/>
      <c r="E26" s="472">
        <f>SUM(E22:E25)</f>
        <v>124560</v>
      </c>
      <c r="F26" s="472">
        <f>SUM(F22:F25)</f>
        <v>124246.08</v>
      </c>
    </row>
    <row r="27" spans="1:6" x14ac:dyDescent="0.2">
      <c r="A27" s="312" t="s">
        <v>12</v>
      </c>
      <c r="B27" s="314"/>
      <c r="C27" s="314"/>
      <c r="D27" s="307"/>
      <c r="E27" s="309">
        <v>0</v>
      </c>
      <c r="F27" s="309">
        <v>0</v>
      </c>
    </row>
    <row r="28" spans="1:6" x14ac:dyDescent="0.2">
      <c r="A28" s="316" t="s">
        <v>13</v>
      </c>
      <c r="B28" s="314"/>
      <c r="C28" s="314"/>
      <c r="D28" s="307"/>
      <c r="E28" s="694">
        <f>E27+E26</f>
        <v>124560</v>
      </c>
      <c r="F28" s="694">
        <f>F27+F26</f>
        <v>124246.08</v>
      </c>
    </row>
    <row r="30" spans="1:6" ht="15.75" x14ac:dyDescent="0.25">
      <c r="A30" s="288" t="s">
        <v>278</v>
      </c>
      <c r="B30" s="289"/>
      <c r="C30" s="289"/>
      <c r="D30" s="289"/>
      <c r="E30" s="289"/>
      <c r="F30" s="289"/>
    </row>
    <row r="31" spans="1:6" x14ac:dyDescent="0.2">
      <c r="A31" s="317"/>
    </row>
    <row r="32" spans="1:6" ht="33.75" x14ac:dyDescent="0.2">
      <c r="A32" s="1355" t="s">
        <v>279</v>
      </c>
      <c r="B32" s="1355"/>
      <c r="C32" s="1355"/>
      <c r="D32" s="331" t="s">
        <v>15</v>
      </c>
      <c r="E32" s="331" t="s">
        <v>891</v>
      </c>
      <c r="F32" s="331" t="s">
        <v>1234</v>
      </c>
    </row>
    <row r="33" spans="1:6" ht="56.25" x14ac:dyDescent="0.2">
      <c r="A33" s="1432" t="s">
        <v>291</v>
      </c>
      <c r="B33" s="1432"/>
      <c r="C33" s="1432"/>
      <c r="D33" s="326" t="s">
        <v>292</v>
      </c>
      <c r="E33" s="716" t="s">
        <v>893</v>
      </c>
      <c r="F33" s="716" t="s">
        <v>1238</v>
      </c>
    </row>
    <row r="34" spans="1:6" ht="45" x14ac:dyDescent="0.2">
      <c r="A34" s="1432"/>
      <c r="B34" s="1432"/>
      <c r="C34" s="1432"/>
      <c r="D34" s="326" t="s">
        <v>293</v>
      </c>
      <c r="E34" s="746" t="s">
        <v>894</v>
      </c>
      <c r="F34" s="747" t="s">
        <v>1239</v>
      </c>
    </row>
    <row r="35" spans="1:6" ht="33.75" x14ac:dyDescent="0.2">
      <c r="A35" s="1432"/>
      <c r="B35" s="1432"/>
      <c r="C35" s="1432"/>
      <c r="D35" s="716" t="s">
        <v>827</v>
      </c>
      <c r="E35" s="608">
        <v>35</v>
      </c>
      <c r="F35" s="491">
        <v>29</v>
      </c>
    </row>
    <row r="36" spans="1:6" ht="22.5" x14ac:dyDescent="0.2">
      <c r="A36" s="1356" t="s">
        <v>294</v>
      </c>
      <c r="B36" s="1356"/>
      <c r="C36" s="1356"/>
      <c r="D36" s="326" t="s">
        <v>295</v>
      </c>
      <c r="E36" s="608">
        <v>130</v>
      </c>
      <c r="F36" s="491">
        <v>109</v>
      </c>
    </row>
    <row r="37" spans="1:6" ht="33.75" x14ac:dyDescent="0.2">
      <c r="A37" s="1356" t="s">
        <v>296</v>
      </c>
      <c r="B37" s="1356"/>
      <c r="C37" s="1356"/>
      <c r="D37" s="326" t="s">
        <v>297</v>
      </c>
      <c r="E37" s="327">
        <v>20</v>
      </c>
      <c r="F37" s="327">
        <v>13</v>
      </c>
    </row>
    <row r="38" spans="1:6" ht="22.5" x14ac:dyDescent="0.2">
      <c r="A38" s="1356"/>
      <c r="B38" s="1356"/>
      <c r="C38" s="1356"/>
      <c r="D38" s="326" t="s">
        <v>295</v>
      </c>
      <c r="E38" s="327">
        <v>10</v>
      </c>
      <c r="F38" s="327">
        <v>9</v>
      </c>
    </row>
    <row r="39" spans="1:6" x14ac:dyDescent="0.2">
      <c r="A39" s="319" t="s">
        <v>252</v>
      </c>
    </row>
    <row r="40" spans="1:6" ht="281.25" customHeight="1" x14ac:dyDescent="0.2">
      <c r="A40" s="320" t="s">
        <v>17</v>
      </c>
      <c r="B40" s="1348" t="s">
        <v>1240</v>
      </c>
      <c r="C40" s="1348"/>
      <c r="D40" s="1348"/>
      <c r="E40" s="1348"/>
      <c r="F40" s="1348"/>
    </row>
    <row r="42" spans="1:6" ht="24" x14ac:dyDescent="0.2">
      <c r="A42" s="320" t="s">
        <v>285</v>
      </c>
      <c r="B42" s="1349"/>
      <c r="C42" s="1349"/>
      <c r="D42" s="1349"/>
      <c r="E42" s="1349"/>
      <c r="F42" s="1349"/>
    </row>
  </sheetData>
  <mergeCells count="14">
    <mergeCell ref="B40:F40"/>
    <mergeCell ref="B42:F42"/>
    <mergeCell ref="C14:D14"/>
    <mergeCell ref="C16:F16"/>
    <mergeCell ref="A32:C32"/>
    <mergeCell ref="A33:C35"/>
    <mergeCell ref="A36:C36"/>
    <mergeCell ref="A37:C38"/>
    <mergeCell ref="C13:D13"/>
    <mergeCell ref="D3:F3"/>
    <mergeCell ref="C8:F8"/>
    <mergeCell ref="C9:F9"/>
    <mergeCell ref="C11:D11"/>
    <mergeCell ref="C12:D12"/>
  </mergeCells>
  <pageMargins left="0.7" right="0.7" top="0.75" bottom="0.75" header="0.3" footer="0.3"/>
  <pageSetup paperSize="9" scale="90" fitToHeight="0" orientation="portrait" verticalDpi="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FFFF00"/>
    <pageSetUpPr fitToPage="1"/>
  </sheetPr>
  <dimension ref="A1:H38"/>
  <sheetViews>
    <sheetView showGridLines="0" workbookViewId="0">
      <selection activeCell="B37" sqref="B37"/>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13</v>
      </c>
      <c r="D4" s="50" t="s">
        <v>286</v>
      </c>
      <c r="E4" s="51"/>
      <c r="F4" s="52"/>
    </row>
    <row r="5" spans="1:8" ht="13.5" thickBot="1" x14ac:dyDescent="0.25">
      <c r="A5" s="73" t="s">
        <v>642</v>
      </c>
      <c r="B5" s="3"/>
      <c r="C5" s="42" t="s">
        <v>320</v>
      </c>
      <c r="D5" s="36" t="s">
        <v>321</v>
      </c>
      <c r="E5" s="37"/>
      <c r="F5" s="38"/>
    </row>
    <row r="6" spans="1:8" ht="13.5" thickBot="1" x14ac:dyDescent="0.25">
      <c r="A6" s="4"/>
      <c r="B6" s="3"/>
      <c r="C6" s="3"/>
      <c r="D6" s="3"/>
      <c r="E6" s="3"/>
      <c r="F6" s="3"/>
    </row>
    <row r="7" spans="1:8" ht="13.5" thickBot="1" x14ac:dyDescent="0.25">
      <c r="A7" s="15" t="s">
        <v>21</v>
      </c>
      <c r="B7" s="3"/>
      <c r="C7" s="9" t="s">
        <v>147</v>
      </c>
      <c r="D7" s="8"/>
      <c r="E7" s="8"/>
      <c r="F7" s="53"/>
    </row>
    <row r="8" spans="1:8" ht="13.5" thickBot="1" x14ac:dyDescent="0.25">
      <c r="A8" s="16" t="s">
        <v>42</v>
      </c>
      <c r="B8" s="3"/>
      <c r="C8" s="829" t="s">
        <v>48</v>
      </c>
      <c r="D8" s="830"/>
      <c r="E8" s="830"/>
      <c r="F8" s="834"/>
    </row>
    <row r="9" spans="1:8" ht="13.5" thickBot="1" x14ac:dyDescent="0.25">
      <c r="A9" s="16" t="s">
        <v>26</v>
      </c>
      <c r="B9" s="3"/>
      <c r="C9" s="829" t="s">
        <v>83</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0</v>
      </c>
      <c r="D12" s="828"/>
      <c r="E12" s="3"/>
      <c r="F12" s="3"/>
    </row>
    <row r="13" spans="1:8" ht="13.5" thickBot="1" x14ac:dyDescent="0.25">
      <c r="A13" s="15" t="s">
        <v>20</v>
      </c>
      <c r="B13" s="3"/>
      <c r="C13" s="827">
        <v>83.816999999999993</v>
      </c>
      <c r="D13" s="828"/>
      <c r="E13" s="3"/>
      <c r="F13" s="3"/>
    </row>
    <row r="14" spans="1:8" ht="13.5" thickBot="1" x14ac:dyDescent="0.25">
      <c r="A14" s="16" t="s">
        <v>1</v>
      </c>
      <c r="B14" s="3"/>
      <c r="C14" s="827">
        <v>85.17</v>
      </c>
      <c r="D14" s="828"/>
      <c r="E14" s="3"/>
      <c r="F14" s="3"/>
    </row>
    <row r="15" spans="1:8" ht="3" customHeight="1" thickBot="1" x14ac:dyDescent="0.25">
      <c r="A15" s="10"/>
      <c r="B15" s="3"/>
      <c r="C15" s="12"/>
      <c r="D15" s="12"/>
      <c r="E15" s="11"/>
      <c r="F15" s="11"/>
    </row>
    <row r="16" spans="1:8" ht="13.5" thickBot="1" x14ac:dyDescent="0.25">
      <c r="A16" s="15" t="s">
        <v>18</v>
      </c>
      <c r="B16" s="11"/>
      <c r="C16" s="829" t="s">
        <v>1245</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22"/>
      <c r="B22" s="62" t="s">
        <v>53</v>
      </c>
      <c r="C22" s="22"/>
      <c r="D22" s="22" t="s">
        <v>54</v>
      </c>
      <c r="E22" s="55">
        <v>44004</v>
      </c>
      <c r="F22" s="55">
        <v>45161.1</v>
      </c>
    </row>
    <row r="23" spans="1:8" x14ac:dyDescent="0.2">
      <c r="A23" s="30"/>
      <c r="B23" s="62">
        <v>620</v>
      </c>
      <c r="C23" s="22"/>
      <c r="D23" s="22" t="s">
        <v>57</v>
      </c>
      <c r="E23" s="55">
        <v>15385</v>
      </c>
      <c r="F23" s="55">
        <v>15673.29</v>
      </c>
    </row>
    <row r="24" spans="1:8" x14ac:dyDescent="0.2">
      <c r="A24" s="30"/>
      <c r="B24" s="62">
        <v>630</v>
      </c>
      <c r="C24" s="22"/>
      <c r="D24" s="22" t="s">
        <v>55</v>
      </c>
      <c r="E24" s="55">
        <v>23693</v>
      </c>
      <c r="F24" s="55">
        <v>22899.85</v>
      </c>
    </row>
    <row r="25" spans="1:8" ht="13.5" thickBot="1" x14ac:dyDescent="0.25">
      <c r="A25" s="22"/>
      <c r="B25" s="62">
        <v>640</v>
      </c>
      <c r="C25" s="32"/>
      <c r="D25" s="22" t="s">
        <v>56</v>
      </c>
      <c r="E25" s="55">
        <v>735</v>
      </c>
      <c r="F25" s="55">
        <v>1436.6</v>
      </c>
    </row>
    <row r="26" spans="1:8" ht="13.5" thickBot="1" x14ac:dyDescent="0.25">
      <c r="A26" s="23" t="s">
        <v>11</v>
      </c>
      <c r="B26" s="24"/>
      <c r="C26" s="24"/>
      <c r="D26" s="24"/>
      <c r="E26" s="61">
        <f>SUM(E22:E25)</f>
        <v>83817</v>
      </c>
      <c r="F26" s="61">
        <f>SUM(F22:F25)</f>
        <v>85170.84</v>
      </c>
    </row>
    <row r="27" spans="1:8" ht="13.5" thickBot="1" x14ac:dyDescent="0.25">
      <c r="A27" s="33" t="s">
        <v>12</v>
      </c>
      <c r="B27" s="31"/>
      <c r="C27" s="31"/>
      <c r="D27" s="31"/>
      <c r="E27" s="56"/>
      <c r="F27" s="57"/>
    </row>
    <row r="28" spans="1:8" ht="13.5" thickBot="1" x14ac:dyDescent="0.25">
      <c r="A28" s="26" t="s">
        <v>13</v>
      </c>
      <c r="B28" s="24"/>
      <c r="C28" s="24"/>
      <c r="D28" s="24"/>
      <c r="E28" s="58">
        <f>E27+E26</f>
        <v>83817</v>
      </c>
      <c r="F28" s="58">
        <f>F27+F26</f>
        <v>85170.84</v>
      </c>
    </row>
    <row r="29" spans="1:8" ht="7.5" customHeight="1" x14ac:dyDescent="0.2"/>
    <row r="30" spans="1:8" hidden="1" x14ac:dyDescent="0.2"/>
    <row r="31" spans="1:8" ht="15.75" x14ac:dyDescent="0.25">
      <c r="A31" s="13" t="s">
        <v>14</v>
      </c>
      <c r="B31" s="14"/>
      <c r="C31" s="14"/>
      <c r="D31" s="14"/>
      <c r="E31" s="14"/>
      <c r="F31" s="14"/>
      <c r="G31" s="47"/>
      <c r="H31" s="47"/>
    </row>
    <row r="32" spans="1:8" ht="6" customHeight="1" x14ac:dyDescent="0.2">
      <c r="A32" s="1"/>
    </row>
    <row r="33" spans="1:8" ht="22.5" x14ac:dyDescent="0.2">
      <c r="A33" s="831" t="s">
        <v>22</v>
      </c>
      <c r="B33" s="832"/>
      <c r="C33" s="833"/>
      <c r="D33" s="174" t="s">
        <v>15</v>
      </c>
      <c r="E33" s="29" t="s">
        <v>900</v>
      </c>
      <c r="F33" s="29" t="s">
        <v>1008</v>
      </c>
    </row>
    <row r="34" spans="1:8" ht="57.75" customHeight="1" x14ac:dyDescent="0.2">
      <c r="A34" s="857" t="s">
        <v>322</v>
      </c>
      <c r="B34" s="1030"/>
      <c r="C34" s="858"/>
      <c r="D34" s="45" t="s">
        <v>323</v>
      </c>
      <c r="E34" s="63" t="s">
        <v>486</v>
      </c>
      <c r="F34" s="44">
        <v>8</v>
      </c>
    </row>
    <row r="35" spans="1:8" ht="27.75" customHeight="1" x14ac:dyDescent="0.2">
      <c r="A35" s="6" t="s">
        <v>16</v>
      </c>
      <c r="E35" s="20"/>
      <c r="F35" s="20"/>
    </row>
    <row r="36" spans="1:8" ht="210" customHeight="1" x14ac:dyDescent="0.2">
      <c r="A36" s="34" t="s">
        <v>17</v>
      </c>
      <c r="B36" s="817" t="s">
        <v>1246</v>
      </c>
      <c r="C36" s="818"/>
      <c r="D36" s="818"/>
      <c r="E36" s="818"/>
      <c r="F36" s="819"/>
      <c r="G36" s="19"/>
      <c r="H36" s="19"/>
    </row>
    <row r="37" spans="1:8" ht="21.75" customHeight="1" x14ac:dyDescent="0.2"/>
    <row r="38" spans="1:8" ht="45" customHeight="1" x14ac:dyDescent="0.2">
      <c r="A38" s="34" t="s">
        <v>29</v>
      </c>
      <c r="B38" s="817"/>
      <c r="C38" s="818"/>
      <c r="D38" s="818"/>
      <c r="E38" s="818"/>
      <c r="F38" s="819"/>
    </row>
  </sheetData>
  <mergeCells count="12">
    <mergeCell ref="B36:F36"/>
    <mergeCell ref="B38:F38"/>
    <mergeCell ref="C16:F16"/>
    <mergeCell ref="C17:F17"/>
    <mergeCell ref="A33:C33"/>
    <mergeCell ref="A34:C34"/>
    <mergeCell ref="C14:D14"/>
    <mergeCell ref="C8:F8"/>
    <mergeCell ref="C9:F9"/>
    <mergeCell ref="C11:D11"/>
    <mergeCell ref="C12:D12"/>
    <mergeCell ref="C13:D13"/>
  </mergeCells>
  <pageMargins left="0.7" right="0.7" top="0.75" bottom="0.75" header="0.3" footer="0.3"/>
  <pageSetup paperSize="9" scale="94" fitToHeight="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pageSetUpPr fitToPage="1"/>
  </sheetPr>
  <dimension ref="A1"/>
  <sheetViews>
    <sheetView topLeftCell="A26" workbookViewId="0">
      <selection activeCell="A47" sqref="A47:F47"/>
    </sheetView>
  </sheetViews>
  <sheetFormatPr defaultRowHeight="12.75" x14ac:dyDescent="0.2"/>
  <sheetData/>
  <pageMargins left="0.7" right="0.7" top="0.75" bottom="0.75" header="0.3" footer="0.3"/>
  <pageSetup paperSize="9"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H37"/>
  <sheetViews>
    <sheetView showGridLines="0" workbookViewId="0">
      <selection activeCell="B36" sqref="B36"/>
    </sheetView>
  </sheetViews>
  <sheetFormatPr defaultRowHeight="12.75" x14ac:dyDescent="0.2"/>
  <cols>
    <col min="1" max="1" width="23.28515625" customWidth="1"/>
    <col min="2" max="2" width="5.5703125" customWidth="1"/>
    <col min="3" max="3" width="11.85546875" customWidth="1"/>
    <col min="4" max="4" width="20" customWidth="1"/>
    <col min="5" max="5" width="15.85546875" customWidth="1"/>
    <col min="6" max="6" width="17.7109375" customWidth="1"/>
    <col min="7" max="7" width="19.5703125" style="7" bestFit="1" customWidth="1"/>
    <col min="8" max="8" width="17.7109375" style="7" bestFit="1" customWidth="1"/>
  </cols>
  <sheetData>
    <row r="1" spans="1:8" ht="15.75" x14ac:dyDescent="0.25">
      <c r="A1" s="13" t="s">
        <v>4</v>
      </c>
      <c r="B1" s="13"/>
      <c r="C1" s="14"/>
      <c r="D1" s="14"/>
      <c r="E1" s="14"/>
      <c r="F1" s="14"/>
      <c r="G1" s="47"/>
      <c r="H1" s="47"/>
    </row>
    <row r="2" spans="1:8" ht="7.5" customHeight="1" thickBot="1" x14ac:dyDescent="0.3">
      <c r="A2" s="5"/>
      <c r="B2" s="2"/>
    </row>
    <row r="3" spans="1:8" ht="13.5" thickBot="1" x14ac:dyDescent="0.25">
      <c r="A3" s="3"/>
      <c r="B3" s="3"/>
      <c r="C3" s="17" t="s">
        <v>24</v>
      </c>
      <c r="D3" s="39" t="s">
        <v>3</v>
      </c>
      <c r="E3" s="40"/>
      <c r="F3" s="41"/>
    </row>
    <row r="4" spans="1:8" ht="13.5" thickBot="1" x14ac:dyDescent="0.25">
      <c r="A4" s="15" t="s">
        <v>0</v>
      </c>
      <c r="B4" s="3"/>
      <c r="C4" s="35">
        <v>1</v>
      </c>
      <c r="D4" s="50" t="s">
        <v>50</v>
      </c>
      <c r="E4" s="51"/>
      <c r="F4" s="52"/>
    </row>
    <row r="5" spans="1:8" ht="13.5" thickBot="1" x14ac:dyDescent="0.25">
      <c r="A5" s="16" t="s">
        <v>27</v>
      </c>
      <c r="B5" s="3"/>
      <c r="C5" s="42" t="s">
        <v>219</v>
      </c>
      <c r="D5" s="36" t="s">
        <v>529</v>
      </c>
      <c r="E5" s="37"/>
      <c r="F5" s="38"/>
    </row>
    <row r="6" spans="1:8" ht="13.5" thickBot="1" x14ac:dyDescent="0.25">
      <c r="A6" s="4"/>
      <c r="B6" s="3"/>
      <c r="C6" s="3"/>
      <c r="D6" s="3"/>
      <c r="E6" s="3"/>
      <c r="F6" s="3"/>
    </row>
    <row r="7" spans="1:8" ht="13.5" thickBot="1" x14ac:dyDescent="0.25">
      <c r="A7" s="15" t="s">
        <v>21</v>
      </c>
      <c r="B7" s="3"/>
      <c r="C7" s="9" t="s">
        <v>64</v>
      </c>
      <c r="D7" s="8"/>
      <c r="E7" s="8"/>
      <c r="F7" s="53"/>
    </row>
    <row r="8" spans="1:8" ht="13.5" thickBot="1" x14ac:dyDescent="0.25">
      <c r="A8" s="16" t="s">
        <v>42</v>
      </c>
      <c r="B8" s="3"/>
      <c r="C8" s="829" t="s">
        <v>48</v>
      </c>
      <c r="D8" s="830"/>
      <c r="E8" s="830"/>
      <c r="F8" s="834"/>
    </row>
    <row r="9" spans="1:8" ht="13.5" thickBot="1" x14ac:dyDescent="0.25">
      <c r="A9" s="16" t="s">
        <v>26</v>
      </c>
      <c r="B9" s="3"/>
      <c r="C9" s="829" t="s">
        <v>1089</v>
      </c>
      <c r="D9" s="830"/>
      <c r="E9" s="830"/>
      <c r="F9" s="834"/>
    </row>
    <row r="10" spans="1:8" ht="8.25" customHeight="1" thickBot="1" x14ac:dyDescent="0.25">
      <c r="A10" s="4"/>
      <c r="B10" s="3"/>
      <c r="C10" s="3"/>
      <c r="D10" s="3"/>
      <c r="E10" s="3"/>
      <c r="F10" s="3"/>
    </row>
    <row r="11" spans="1:8" ht="13.5" thickBot="1" x14ac:dyDescent="0.25">
      <c r="A11" s="4"/>
      <c r="B11" s="3"/>
      <c r="C11" s="835" t="s">
        <v>28</v>
      </c>
      <c r="D11" s="836"/>
      <c r="E11" s="3"/>
      <c r="F11" s="3"/>
    </row>
    <row r="12" spans="1:8" ht="13.5" thickBot="1" x14ac:dyDescent="0.25">
      <c r="A12" s="18" t="s">
        <v>2</v>
      </c>
      <c r="B12" s="3"/>
      <c r="C12" s="827">
        <v>3</v>
      </c>
      <c r="D12" s="828"/>
      <c r="E12" s="3"/>
      <c r="F12" s="3"/>
    </row>
    <row r="13" spans="1:8" ht="13.5" thickBot="1" x14ac:dyDescent="0.25">
      <c r="A13" s="15" t="s">
        <v>20</v>
      </c>
      <c r="B13" s="3"/>
      <c r="C13" s="827">
        <v>3</v>
      </c>
      <c r="D13" s="828"/>
      <c r="E13" s="3"/>
      <c r="F13" s="3"/>
    </row>
    <row r="14" spans="1:8" ht="13.5" thickBot="1" x14ac:dyDescent="0.25">
      <c r="A14" s="16" t="s">
        <v>1</v>
      </c>
      <c r="B14" s="3"/>
      <c r="C14" s="827">
        <v>3.133</v>
      </c>
      <c r="D14" s="828"/>
      <c r="E14" s="3"/>
      <c r="F14" s="3"/>
    </row>
    <row r="15" spans="1:8" ht="3" customHeight="1" thickBot="1" x14ac:dyDescent="0.25">
      <c r="A15" s="10"/>
      <c r="B15" s="3"/>
      <c r="C15" s="12"/>
      <c r="D15" s="12"/>
      <c r="E15" s="11"/>
      <c r="F15" s="11"/>
    </row>
    <row r="16" spans="1:8" ht="13.5" thickBot="1" x14ac:dyDescent="0.25">
      <c r="A16" s="15" t="s">
        <v>18</v>
      </c>
      <c r="B16" s="11"/>
      <c r="C16" s="829" t="s">
        <v>1090</v>
      </c>
      <c r="D16" s="830"/>
      <c r="E16" s="830"/>
      <c r="F16" s="834"/>
    </row>
    <row r="17" spans="1:8" ht="13.5" thickBot="1" x14ac:dyDescent="0.25">
      <c r="A17" s="16" t="s">
        <v>19</v>
      </c>
      <c r="B17" s="3"/>
      <c r="C17" s="829" t="s">
        <v>1007</v>
      </c>
      <c r="D17" s="830"/>
      <c r="E17" s="830"/>
      <c r="F17" s="834"/>
    </row>
    <row r="18" spans="1:8" ht="7.5" customHeight="1" x14ac:dyDescent="0.2">
      <c r="B18" s="3"/>
    </row>
    <row r="19" spans="1:8" ht="15.75" x14ac:dyDescent="0.25">
      <c r="A19" s="13" t="s">
        <v>5</v>
      </c>
      <c r="B19" s="13"/>
      <c r="C19" s="14"/>
      <c r="D19" s="14"/>
      <c r="E19" s="14"/>
      <c r="F19" s="14"/>
      <c r="G19" s="47"/>
      <c r="H19" s="47"/>
    </row>
    <row r="20" spans="1:8" ht="6.75" customHeight="1" x14ac:dyDescent="0.25">
      <c r="A20" s="5"/>
      <c r="C20" s="7"/>
      <c r="D20" s="7"/>
      <c r="E20" s="7"/>
      <c r="F20" s="7"/>
    </row>
    <row r="21" spans="1:8" x14ac:dyDescent="0.2">
      <c r="A21" s="28" t="s">
        <v>23</v>
      </c>
      <c r="B21" s="21" t="s">
        <v>6</v>
      </c>
      <c r="C21" s="21" t="s">
        <v>7</v>
      </c>
      <c r="D21" s="21" t="s">
        <v>8</v>
      </c>
      <c r="E21" s="21" t="s">
        <v>9</v>
      </c>
      <c r="F21" s="21" t="s">
        <v>10</v>
      </c>
    </row>
    <row r="22" spans="1:8" x14ac:dyDescent="0.2">
      <c r="A22" s="30"/>
      <c r="B22" s="62">
        <v>630</v>
      </c>
      <c r="C22" s="22"/>
      <c r="D22" s="22" t="s">
        <v>55</v>
      </c>
      <c r="E22" s="55">
        <v>3000</v>
      </c>
      <c r="F22" s="55">
        <v>3133.2</v>
      </c>
    </row>
    <row r="23" spans="1:8" ht="13.5" thickBot="1" x14ac:dyDescent="0.25">
      <c r="A23" s="22"/>
      <c r="B23" s="62"/>
      <c r="C23" s="32"/>
      <c r="D23" s="22"/>
      <c r="E23" s="55"/>
      <c r="F23" s="55"/>
    </row>
    <row r="24" spans="1:8" ht="13.5" thickBot="1" x14ac:dyDescent="0.25">
      <c r="A24" s="23" t="s">
        <v>11</v>
      </c>
      <c r="B24" s="24"/>
      <c r="C24" s="24"/>
      <c r="D24" s="24"/>
      <c r="E24" s="61">
        <f>SUM(E22:E23)</f>
        <v>3000</v>
      </c>
      <c r="F24" s="61">
        <f>SUM(F22:F23)</f>
        <v>3133.2</v>
      </c>
    </row>
    <row r="25" spans="1:8" ht="13.5" thickBot="1" x14ac:dyDescent="0.25">
      <c r="A25" s="33" t="s">
        <v>12</v>
      </c>
      <c r="B25" s="31"/>
      <c r="C25" s="31"/>
      <c r="D25" s="31"/>
      <c r="E25" s="56"/>
      <c r="F25" s="57"/>
    </row>
    <row r="26" spans="1:8" ht="13.5" thickBot="1" x14ac:dyDescent="0.25">
      <c r="A26" s="26" t="s">
        <v>13</v>
      </c>
      <c r="B26" s="24"/>
      <c r="C26" s="24"/>
      <c r="D26" s="24"/>
      <c r="E26" s="58">
        <f>E25+E24</f>
        <v>3000</v>
      </c>
      <c r="F26" s="58">
        <f>F25+F24</f>
        <v>3133.2</v>
      </c>
    </row>
    <row r="27" spans="1:8" ht="7.5" customHeight="1" x14ac:dyDescent="0.2"/>
    <row r="28" spans="1:8" hidden="1" x14ac:dyDescent="0.2"/>
    <row r="29" spans="1:8" ht="15.75" x14ac:dyDescent="0.25">
      <c r="A29" s="13" t="s">
        <v>14</v>
      </c>
      <c r="B29" s="14"/>
      <c r="C29" s="14"/>
      <c r="D29" s="14"/>
      <c r="E29" s="14"/>
      <c r="F29" s="14"/>
      <c r="G29" s="47"/>
      <c r="H29" s="47"/>
    </row>
    <row r="30" spans="1:8" ht="6" customHeight="1" x14ac:dyDescent="0.2">
      <c r="A30" s="1"/>
    </row>
    <row r="31" spans="1:8" ht="22.5" x14ac:dyDescent="0.2">
      <c r="A31" s="831" t="s">
        <v>22</v>
      </c>
      <c r="B31" s="832"/>
      <c r="C31" s="833"/>
      <c r="D31" s="174" t="s">
        <v>15</v>
      </c>
      <c r="E31" s="175" t="s">
        <v>900</v>
      </c>
      <c r="F31" s="29" t="s">
        <v>1008</v>
      </c>
    </row>
    <row r="32" spans="1:8" ht="68.25" customHeight="1" x14ac:dyDescent="0.2">
      <c r="A32" s="826" t="s">
        <v>530</v>
      </c>
      <c r="B32" s="826"/>
      <c r="C32" s="826"/>
      <c r="D32" s="45" t="s">
        <v>532</v>
      </c>
      <c r="E32" s="44" t="s">
        <v>533</v>
      </c>
      <c r="F32" s="44" t="s">
        <v>758</v>
      </c>
    </row>
    <row r="33" spans="1:8" ht="57.75" customHeight="1" x14ac:dyDescent="0.2">
      <c r="A33" s="826" t="s">
        <v>531</v>
      </c>
      <c r="B33" s="826"/>
      <c r="C33" s="826"/>
      <c r="D33" s="45" t="s">
        <v>475</v>
      </c>
      <c r="E33" s="244" t="s">
        <v>33</v>
      </c>
      <c r="F33" s="244" t="s">
        <v>33</v>
      </c>
    </row>
    <row r="34" spans="1:8" ht="27.75" customHeight="1" x14ac:dyDescent="0.2">
      <c r="A34" s="6" t="s">
        <v>16</v>
      </c>
      <c r="E34" s="20"/>
      <c r="F34" s="20"/>
    </row>
    <row r="35" spans="1:8" ht="111" customHeight="1" x14ac:dyDescent="0.2">
      <c r="A35" s="34" t="s">
        <v>17</v>
      </c>
      <c r="B35" s="817" t="s">
        <v>1091</v>
      </c>
      <c r="C35" s="818"/>
      <c r="D35" s="818"/>
      <c r="E35" s="818"/>
      <c r="F35" s="819"/>
      <c r="G35" s="19"/>
      <c r="H35" s="19"/>
    </row>
    <row r="36" spans="1:8" ht="12" customHeight="1" x14ac:dyDescent="0.2"/>
    <row r="37" spans="1:8" ht="28.5" customHeight="1" x14ac:dyDescent="0.2">
      <c r="A37" s="34" t="s">
        <v>29</v>
      </c>
      <c r="B37" s="947"/>
      <c r="C37" s="948"/>
      <c r="D37" s="948"/>
      <c r="E37" s="948"/>
      <c r="F37" s="949"/>
    </row>
  </sheetData>
  <mergeCells count="13">
    <mergeCell ref="C8:F8"/>
    <mergeCell ref="C9:F9"/>
    <mergeCell ref="C11:D11"/>
    <mergeCell ref="C12:D12"/>
    <mergeCell ref="C13:D13"/>
    <mergeCell ref="C14:D14"/>
    <mergeCell ref="B37:F37"/>
    <mergeCell ref="C16:F16"/>
    <mergeCell ref="C17:F17"/>
    <mergeCell ref="A31:C31"/>
    <mergeCell ref="A32:C32"/>
    <mergeCell ref="A33:C33"/>
    <mergeCell ref="B35:F35"/>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83</vt:i4>
      </vt:variant>
    </vt:vector>
  </HeadingPairs>
  <TitlesOfParts>
    <vt:vector size="83" baseType="lpstr">
      <vt:lpstr>Úvod</vt:lpstr>
      <vt:lpstr>1.1 Vedenie mesta</vt:lpstr>
      <vt:lpstr>1.2 Členstvo v org.a združ.</vt:lpstr>
      <vt:lpstr>1.3 Strategické plánovanie</vt:lpstr>
      <vt:lpstr>1.4 Manažment investícií</vt:lpstr>
      <vt:lpstr>1.5 Rozpočtovníctvo a audit</vt:lpstr>
      <vt:lpstr>1.6 Správa daní a poplatkov</vt:lpstr>
      <vt:lpstr>1.7 Kontrolná činnosť, petície</vt:lpstr>
      <vt:lpstr>1.8 Znalecké a porad.služby</vt:lpstr>
      <vt:lpstr>2.1 Propagácia a prezentácia </vt:lpstr>
      <vt:lpstr>2.2 Reg.,nar. a nadnár.spolupr.</vt:lpstr>
      <vt:lpstr>2.3 Internetová komunikácia</vt:lpstr>
      <vt:lpstr>2.4 Mestské noviny FZ</vt:lpstr>
      <vt:lpstr>3.1 Správne konanie</vt:lpstr>
      <vt:lpstr>3.2 Činnosť samosprávnych org.</vt:lpstr>
      <vt:lpstr>3.3 Voľby</vt:lpstr>
      <vt:lpstr>3.4 Majet.vysp.a spr.nehnut.</vt:lpstr>
      <vt:lpstr>3.5 Vzdelávanie zamestnancov</vt:lpstr>
      <vt:lpstr>3.6 Archív,registratúra</vt:lpstr>
      <vt:lpstr>3.7  Mestský informačný syst.</vt:lpstr>
      <vt:lpstr>3.8 Správa služ.mot.voz.</vt:lpstr>
      <vt:lpstr>4.1 Matrika</vt:lpstr>
      <vt:lpstr>4.2 Osvedč.listín a podpis.</vt:lpstr>
      <vt:lpstr>4.3 Evidencia obyv.</vt:lpstr>
      <vt:lpstr>4.4 Služby podnikateľom</vt:lpstr>
      <vt:lpstr>4.5 Org.občianskych obradov</vt:lpstr>
      <vt:lpstr>4.6 Úradná tabuľa</vt:lpstr>
      <vt:lpstr>5.1 Ver.poriadok a bezp.</vt:lpstr>
      <vt:lpstr>5.2 MOPS</vt:lpstr>
      <vt:lpstr>5.3 Kamerový systém</vt:lpstr>
      <vt:lpstr>5.4 Civilná ochrana</vt:lpstr>
      <vt:lpstr>5.5 Požiarna ochrana</vt:lpstr>
      <vt:lpstr>6.VPS</vt:lpstr>
      <vt:lpstr>7.1 Výstavba MK</vt:lpstr>
      <vt:lpstr>7.2 opr.a údr.MKaVP </vt:lpstr>
      <vt:lpstr>7.3 Údržba zelene</vt:lpstr>
      <vt:lpstr>8.1.1 MŠ-Óvoda Daxnerova</vt:lpstr>
      <vt:lpstr>8.1.2 MŠ-Óvoda Štúrova</vt:lpstr>
      <vt:lpstr>8.2.1ZŠ FL 64A</vt:lpstr>
      <vt:lpstr>8.2.2ZŠ Mocsáry</vt:lpstr>
      <vt:lpstr>8.2.3ZŠ Školská</vt:lpstr>
      <vt:lpstr>8.2.4ZŠ Koháry</vt:lpstr>
      <vt:lpstr>8.3 Podpora šk.d. FL64A</vt:lpstr>
      <vt:lpstr>8.3 Podp.šk.d.ZŠMocsáry</vt:lpstr>
      <vt:lpstr>8.3 Podpora šk.d. Školská1</vt:lpstr>
      <vt:lpstr>8.3 Podp.šk.d.ZŠKoháry</vt:lpstr>
      <vt:lpstr>8.4.1 ŠJpriMŠ Dax.</vt:lpstr>
      <vt:lpstr>8.4.2 ŠJpriMŠ Štúr.</vt:lpstr>
      <vt:lpstr>8.4.3 ŠJpriZŠ FL64A </vt:lpstr>
      <vt:lpstr>8.4.4 ŠJpriZŠ Školská</vt:lpstr>
      <vt:lpstr>8.4.5 ŠJpriZŠ Koháry</vt:lpstr>
      <vt:lpstr>8.5.0 ZUŠ</vt:lpstr>
      <vt:lpstr>8.5.1 ŠKD FL64A</vt:lpstr>
      <vt:lpstr>8.5.2 ŠKD Mocsáry</vt:lpstr>
      <vt:lpstr>8.5.3 ŠKD Školská</vt:lpstr>
      <vt:lpstr>8.5.4 ŚKD Koháry</vt:lpstr>
      <vt:lpstr>8.6 Školský úrad</vt:lpstr>
      <vt:lpstr>8.7 ZŠFL64A neform.v.</vt:lpstr>
      <vt:lpstr>8.7 ZŠMocsáry neform.v.</vt:lpstr>
      <vt:lpstr>8.7 ZŠŠkolská neform.v. </vt:lpstr>
      <vt:lpstr>8.7 ZŠKoháry neform.v.</vt:lpstr>
      <vt:lpstr>9.1 Podpora šport.aktivít</vt:lpstr>
      <vt:lpstr>9.2 Prev.šport.areálu a ihrísk</vt:lpstr>
      <vt:lpstr>10.1Kult.v meste(MsKS)</vt:lpstr>
      <vt:lpstr>10.3Podp.kult.a spol.aktivítOZ</vt:lpstr>
      <vt:lpstr>10.2,4,5 HMF</vt:lpstr>
      <vt:lpstr>11.1 Menšie obecné služby</vt:lpstr>
      <vt:lpstr>11.2 Územné a stavebné konanie</vt:lpstr>
      <vt:lpstr>11.3 Ind.rozvoj.na z.pož.</vt:lpstr>
      <vt:lpstr>11.4 Ochr.prír.a krajiny</vt:lpstr>
      <vt:lpstr>12.1 Dávky v HN</vt:lpstr>
      <vt:lpstr>12.2 Opat.a prepr.služba</vt:lpstr>
      <vt:lpstr>12.3 Org.strav.dôchodcov</vt:lpstr>
      <vt:lpstr>12.4 Denný stacionár</vt:lpstr>
      <vt:lpstr>12.5 Dotácie pre deti</vt:lpstr>
      <vt:lpstr>12.6 Starost.v DD Nezábudka</vt:lpstr>
      <vt:lpstr>12.7.1 TSP</vt:lpstr>
      <vt:lpstr>12.7.2 KC</vt:lpstr>
      <vt:lpstr>12.8 Osobitný príjemca</vt:lpstr>
      <vt:lpstr>13.1 Mestský úrad</vt:lpstr>
      <vt:lpstr>13.2 Spoločný OcÚ</vt:lpstr>
      <vt:lpstr>13.3 Realizácia národných proje</vt:lpstr>
      <vt:lpstr>Hárok1</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andrea.magyelova</cp:lastModifiedBy>
  <cp:lastPrinted>2020-09-07T12:01:56Z</cp:lastPrinted>
  <dcterms:created xsi:type="dcterms:W3CDTF">1997-01-24T11:07:25Z</dcterms:created>
  <dcterms:modified xsi:type="dcterms:W3CDTF">2022-06-01T08:21:04Z</dcterms:modified>
</cp:coreProperties>
</file>